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filterPrivacy="1" defaultThemeVersion="124226"/>
  <xr:revisionPtr revIDLastSave="0" documentId="13_ncr:1_{0D084BD5-FADC-45EB-95CF-F02D746DC4E0}" xr6:coauthVersionLast="47" xr6:coauthVersionMax="47" xr10:uidLastSave="{00000000-0000-0000-0000-000000000000}"/>
  <bookViews>
    <workbookView xWindow="1080" yWindow="1080" windowWidth="23595" windowHeight="13095" activeTab="1" xr2:uid="{00000000-000D-0000-FFFF-FFFF00000000}"/>
  </bookViews>
  <sheets>
    <sheet name="サンプルデータ" sheetId="1" r:id="rId1"/>
    <sheet name="Ⅱ-05（56ページ）" sheetId="5" r:id="rId2"/>
    <sheet name="Ⅱ-05（60ページ）" sheetId="6" r:id="rId3"/>
    <sheet name="Ⅱ-05（62ページ）" sheetId="7" r:id="rId4"/>
  </sheets>
  <calcPr calcId="191029"/>
  <pivotCaches>
    <pivotCache cacheId="0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" i="7" l="1"/>
  <c r="F7" i="7"/>
  <c r="F3" i="7"/>
  <c r="F5" i="7"/>
  <c r="F4" i="7"/>
  <c r="F6" i="7"/>
  <c r="F2" i="6"/>
  <c r="F3" i="6"/>
  <c r="F4" i="6"/>
  <c r="F5" i="6"/>
  <c r="F7" i="6"/>
  <c r="F6" i="6"/>
  <c r="C15" i="5"/>
  <c r="B15" i="5"/>
  <c r="C14" i="5"/>
  <c r="B14" i="5"/>
  <c r="B18" i="5"/>
  <c r="F8" i="6"/>
  <c r="F9" i="6"/>
</calcChain>
</file>

<file path=xl/sharedStrings.xml><?xml version="1.0" encoding="utf-8"?>
<sst xmlns="http://schemas.openxmlformats.org/spreadsheetml/2006/main" count="71" uniqueCount="61">
  <si>
    <t>番号</t>
    <rPh sb="0" eb="2">
      <t>バンゴウ</t>
    </rPh>
    <phoneticPr fontId="1"/>
  </si>
  <si>
    <t>年齢</t>
    <rPh sb="0" eb="2">
      <t>ネンレイ</t>
    </rPh>
    <phoneticPr fontId="1"/>
  </si>
  <si>
    <t>身長</t>
    <rPh sb="0" eb="2">
      <t>シンチョウ</t>
    </rPh>
    <phoneticPr fontId="1"/>
  </si>
  <si>
    <t>体重</t>
    <rPh sb="0" eb="2">
      <t>タイジュウ</t>
    </rPh>
    <phoneticPr fontId="1"/>
  </si>
  <si>
    <t>収縮期血圧</t>
    <rPh sb="0" eb="2">
      <t>シュウシュク</t>
    </rPh>
    <rPh sb="2" eb="5">
      <t>キケツアツ</t>
    </rPh>
    <phoneticPr fontId="1"/>
  </si>
  <si>
    <t>拡張期血圧</t>
    <rPh sb="0" eb="3">
      <t>カクチョウキ</t>
    </rPh>
    <rPh sb="3" eb="5">
      <t>ケツアツ</t>
    </rPh>
    <phoneticPr fontId="1"/>
  </si>
  <si>
    <t>脳血管疾患家族歴</t>
    <rPh sb="0" eb="3">
      <t>ノウケッカン</t>
    </rPh>
    <rPh sb="3" eb="5">
      <t>シッカン</t>
    </rPh>
    <rPh sb="5" eb="7">
      <t>カゾク</t>
    </rPh>
    <rPh sb="7" eb="8">
      <t>レキ</t>
    </rPh>
    <phoneticPr fontId="1"/>
  </si>
  <si>
    <t>糖尿病家族歴</t>
    <rPh sb="0" eb="3">
      <t>トウニョウビョウ</t>
    </rPh>
    <rPh sb="3" eb="5">
      <t>カゾク</t>
    </rPh>
    <rPh sb="5" eb="6">
      <t>レキ</t>
    </rPh>
    <phoneticPr fontId="1"/>
  </si>
  <si>
    <t>心疾患家族歴</t>
    <rPh sb="0" eb="3">
      <t>シンシッカン</t>
    </rPh>
    <rPh sb="3" eb="5">
      <t>カゾク</t>
    </rPh>
    <rPh sb="5" eb="6">
      <t>レキ</t>
    </rPh>
    <phoneticPr fontId="1"/>
  </si>
  <si>
    <t>性</t>
    <rPh sb="0" eb="1">
      <t>セイ</t>
    </rPh>
    <phoneticPr fontId="2"/>
  </si>
  <si>
    <t>性</t>
  </si>
  <si>
    <t>総計</t>
  </si>
  <si>
    <t>データの個数 / 番号</t>
  </si>
  <si>
    <t>期待値</t>
    <rPh sb="0" eb="3">
      <t>キタイチ</t>
    </rPh>
    <phoneticPr fontId="2"/>
  </si>
  <si>
    <t>Bの列</t>
    <rPh sb="2" eb="3">
      <t>レツ</t>
    </rPh>
    <phoneticPr fontId="2"/>
  </si>
  <si>
    <t>Cの列</t>
    <rPh sb="2" eb="3">
      <t>レツ</t>
    </rPh>
    <phoneticPr fontId="2"/>
  </si>
  <si>
    <t>=B$16*$D14/$D$16</t>
    <phoneticPr fontId="2"/>
  </si>
  <si>
    <t>=C$16*$D14/$D$16</t>
    <phoneticPr fontId="2"/>
  </si>
  <si>
    <t>=B$16*$D15/$D$16</t>
    <phoneticPr fontId="2"/>
  </si>
  <si>
    <t>=C$16*$D15/$D$16</t>
    <phoneticPr fontId="2"/>
  </si>
  <si>
    <t>=CHITEST(B5:C6,B14:C15)</t>
    <phoneticPr fontId="2"/>
  </si>
  <si>
    <t>ピボットテーブルによる集計結果</t>
    <rPh sb="11" eb="13">
      <t>シュウケイ</t>
    </rPh>
    <rPh sb="13" eb="15">
      <t>ケッカ</t>
    </rPh>
    <phoneticPr fontId="2"/>
  </si>
  <si>
    <t>高血圧</t>
  </si>
  <si>
    <t>高血圧</t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</si>
  <si>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</si>
  <si>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</si>
  <si>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女</t>
  </si>
  <si>
    <t>男</t>
  </si>
  <si>
    <t xml:space="preserve">あり，なし：高血圧の家族歴の有無.  ln: 自然対数 </t>
    <rPh sb="6" eb="9">
      <t>コウケツアツ</t>
    </rPh>
    <rPh sb="10" eb="12">
      <t>カゾク</t>
    </rPh>
    <rPh sb="12" eb="13">
      <t>レキ</t>
    </rPh>
    <rPh sb="14" eb="16">
      <t>ウム</t>
    </rPh>
    <rPh sb="23" eb="25">
      <t>シゼン</t>
    </rPh>
    <rPh sb="25" eb="27">
      <t>タイスウ</t>
    </rPh>
    <phoneticPr fontId="2"/>
  </si>
  <si>
    <t>=EXP(LN(F4)+1.96*F7)</t>
    <phoneticPr fontId="2"/>
  </si>
  <si>
    <t>相対危険の95％信頼区間（上限）</t>
    <rPh sb="0" eb="2">
      <t>ソウタイ</t>
    </rPh>
    <rPh sb="2" eb="4">
      <t>キケン</t>
    </rPh>
    <rPh sb="8" eb="10">
      <t>シンライ</t>
    </rPh>
    <rPh sb="10" eb="12">
      <t>クカン</t>
    </rPh>
    <rPh sb="13" eb="15">
      <t>ジョウゲン</t>
    </rPh>
    <phoneticPr fontId="2"/>
  </si>
  <si>
    <t>=EXP(LN(F4)-1.96*F7)</t>
    <phoneticPr fontId="2"/>
  </si>
  <si>
    <t>相対危険の95％信頼区間（下限）</t>
    <rPh sb="0" eb="2">
      <t>ソウタイ</t>
    </rPh>
    <rPh sb="2" eb="4">
      <t>キケン</t>
    </rPh>
    <rPh sb="8" eb="10">
      <t>シンライ</t>
    </rPh>
    <rPh sb="10" eb="12">
      <t>クカン</t>
    </rPh>
    <rPh sb="13" eb="15">
      <t>カゲン</t>
    </rPh>
    <phoneticPr fontId="2"/>
  </si>
  <si>
    <t>=SQRT(F5+F6)</t>
    <phoneticPr fontId="2"/>
  </si>
  <si>
    <t>ln(相対危険)の標準誤差</t>
    <rPh sb="3" eb="5">
      <t>ソウタイ</t>
    </rPh>
    <rPh sb="5" eb="7">
      <t>キケン</t>
    </rPh>
    <rPh sb="9" eb="11">
      <t>ヒョウジュン</t>
    </rPh>
    <rPh sb="11" eb="13">
      <t>ゴサ</t>
    </rPh>
    <phoneticPr fontId="2"/>
  </si>
  <si>
    <t>=(1/B3+1/C3)</t>
    <phoneticPr fontId="2"/>
  </si>
  <si>
    <t>=(1/B2+1/C2)</t>
    <phoneticPr fontId="2"/>
  </si>
  <si>
    <t>=F2/F3</t>
    <phoneticPr fontId="2"/>
  </si>
  <si>
    <t>相対危険（オッズ比）</t>
    <rPh sb="0" eb="2">
      <t>ソウタイ</t>
    </rPh>
    <rPh sb="2" eb="4">
      <t>キケン</t>
    </rPh>
    <rPh sb="8" eb="9">
      <t>ヒ</t>
    </rPh>
    <phoneticPr fontId="2"/>
  </si>
  <si>
    <t>=B3/C3</t>
    <phoneticPr fontId="2"/>
  </si>
  <si>
    <t>男のオッズ</t>
    <rPh sb="0" eb="1">
      <t>オトコ</t>
    </rPh>
    <phoneticPr fontId="2"/>
  </si>
  <si>
    <t>=B2/C2</t>
    <phoneticPr fontId="2"/>
  </si>
  <si>
    <t>女のオッズ</t>
    <rPh sb="0" eb="1">
      <t>オンナ</t>
    </rPh>
    <phoneticPr fontId="2"/>
  </si>
  <si>
    <t>あり</t>
    <phoneticPr fontId="2"/>
  </si>
  <si>
    <t>なし</t>
    <phoneticPr fontId="2"/>
  </si>
  <si>
    <t xml:space="preserve">あり，なし：高血圧の家族歴の有無.  </t>
    <rPh sb="6" eb="9">
      <t>コウケツアツ</t>
    </rPh>
    <rPh sb="10" eb="12">
      <t>カゾク</t>
    </rPh>
    <rPh sb="12" eb="13">
      <t>レキ</t>
    </rPh>
    <rPh sb="14" eb="16">
      <t>ウム</t>
    </rPh>
    <phoneticPr fontId="2"/>
  </si>
  <si>
    <t>=(F3-F2)+1.96*SQRT(F4*(1-F4)*(1/D2+1/D3))</t>
    <phoneticPr fontId="2"/>
  </si>
  <si>
    <t>割合の差の95％信頼区間（上限）</t>
    <rPh sb="0" eb="2">
      <t>ワリアイ</t>
    </rPh>
    <rPh sb="3" eb="4">
      <t>サ</t>
    </rPh>
    <rPh sb="8" eb="10">
      <t>シンライ</t>
    </rPh>
    <rPh sb="10" eb="12">
      <t>クカン</t>
    </rPh>
    <rPh sb="13" eb="15">
      <t>ジョウゲン</t>
    </rPh>
    <phoneticPr fontId="2"/>
  </si>
  <si>
    <t>=(F3-F2)-1.96*SQRT(F4*(1-F4)*(1/D2+1/D3))</t>
    <phoneticPr fontId="2"/>
  </si>
  <si>
    <t>割合の差の95％信頼区間（下限）</t>
    <rPh sb="0" eb="2">
      <t>ワリアイ</t>
    </rPh>
    <rPh sb="3" eb="4">
      <t>サ</t>
    </rPh>
    <rPh sb="8" eb="10">
      <t>シンライ</t>
    </rPh>
    <rPh sb="10" eb="12">
      <t>クカン</t>
    </rPh>
    <rPh sb="13" eb="15">
      <t>カゲン</t>
    </rPh>
    <phoneticPr fontId="2"/>
  </si>
  <si>
    <t>=F3-F2</t>
    <phoneticPr fontId="2"/>
  </si>
  <si>
    <t>点推定値</t>
    <rPh sb="0" eb="1">
      <t>テン</t>
    </rPh>
    <rPh sb="1" eb="3">
      <t>スイテイ</t>
    </rPh>
    <rPh sb="3" eb="4">
      <t>アタイ</t>
    </rPh>
    <phoneticPr fontId="2"/>
  </si>
  <si>
    <t>=(C2+C3)/(D2+D3)</t>
    <phoneticPr fontId="2"/>
  </si>
  <si>
    <t>全体の高血圧家族歴ありの割合</t>
    <rPh sb="0" eb="2">
      <t>ゼンタイ</t>
    </rPh>
    <rPh sb="3" eb="6">
      <t>コウケツアツ</t>
    </rPh>
    <rPh sb="6" eb="9">
      <t>カゾクレキ</t>
    </rPh>
    <rPh sb="12" eb="14">
      <t>ワリアイ</t>
    </rPh>
    <phoneticPr fontId="2"/>
  </si>
  <si>
    <t>=C3/D3</t>
    <phoneticPr fontId="2"/>
  </si>
  <si>
    <t>男の高血圧家族歴ありの割合</t>
    <rPh sb="0" eb="1">
      <t>オトコ</t>
    </rPh>
    <rPh sb="2" eb="5">
      <t>コウケツアツ</t>
    </rPh>
    <rPh sb="5" eb="8">
      <t>カゾクレキ</t>
    </rPh>
    <rPh sb="11" eb="13">
      <t>ワリアイ</t>
    </rPh>
    <phoneticPr fontId="2"/>
  </si>
  <si>
    <t>=C2/D2</t>
    <phoneticPr fontId="2"/>
  </si>
  <si>
    <t>女の高血圧家族歴ありの割合</t>
    <rPh sb="0" eb="1">
      <t>オンナ</t>
    </rPh>
    <rPh sb="2" eb="5">
      <t>コウケツアツ</t>
    </rPh>
    <rPh sb="5" eb="8">
      <t>カゾクレキ</t>
    </rPh>
    <rPh sb="11" eb="13">
      <t>ワリアイ</t>
    </rPh>
    <phoneticPr fontId="2"/>
  </si>
  <si>
    <t>計</t>
    <rPh sb="0" eb="1">
      <t>ケイ</t>
    </rPh>
    <phoneticPr fontId="2"/>
  </si>
  <si>
    <t>高血圧家族歴</t>
    <rPh sb="0" eb="3">
      <t>コウケツアツ</t>
    </rPh>
    <rPh sb="3" eb="6">
      <t>カゾクレキ</t>
    </rPh>
    <phoneticPr fontId="1"/>
  </si>
  <si>
    <r>
      <rPr>
        <i/>
        <sz val="11"/>
        <rFont val="ＭＳ Ｐゴシック"/>
        <family val="3"/>
        <charset val="128"/>
      </rPr>
      <t>p</t>
    </r>
    <r>
      <rPr>
        <sz val="11"/>
        <rFont val="ＭＳ Ｐゴシック"/>
        <family val="3"/>
        <charset val="128"/>
      </rPr>
      <t xml:space="preserve"> =</t>
    </r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</si>
</sst>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0.000_ 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i/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5"/>
      </left>
      <right/>
      <top style="thin">
        <color indexed="8"/>
      </top>
      <bottom/>
      <diagonal/>
    </border>
    <border>
      <left style="thin">
        <color indexed="65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30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1" xfId="0" pivotButton="1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176" fontId="0" fillId="0" borderId="1" xfId="0" quotePrefix="1" applyNumberFormat="1" applyBorder="1">
      <alignment vertical="center"/>
    </xf>
    <xf numFmtId="176" fontId="0" fillId="0" borderId="11" xfId="0" quotePrefix="1" applyNumberFormat="1" applyBorder="1">
      <alignment vertical="center"/>
    </xf>
    <xf numFmtId="176" fontId="0" fillId="0" borderId="0" xfId="0" quotePrefix="1" applyNumberFormat="1">
      <alignment vertical="center"/>
    </xf>
    <xf numFmtId="176" fontId="0" fillId="0" borderId="12" xfId="0" quotePrefix="1" applyNumberFormat="1" applyBorder="1">
      <alignment vertical="center"/>
    </xf>
    <xf numFmtId="176" fontId="0" fillId="0" borderId="13" xfId="0" quotePrefix="1" applyNumberFormat="1" applyBorder="1">
      <alignment vertical="center"/>
    </xf>
    <xf numFmtId="177" fontId="0" fillId="0" borderId="0" xfId="0" quotePrefix="1" applyNumberFormat="1">
      <alignment vertical="center"/>
    </xf>
    <xf numFmtId="0" fontId="0" fillId="0" borderId="0" xfId="0" quotePrefix="1">
      <alignment vertical="center"/>
    </xf>
    <xf numFmtId="0" fontId="3" fillId="0" borderId="0" xfId="1">
      <alignment vertical="center"/>
    </xf>
    <xf numFmtId="177" fontId="3" fillId="0" borderId="0" xfId="1" applyNumberFormat="1">
      <alignment vertical="center"/>
    </xf>
    <xf numFmtId="0" fontId="3" fillId="0" borderId="14" xfId="1" quotePrefix="1" applyBorder="1">
      <alignment vertical="center"/>
    </xf>
    <xf numFmtId="177" fontId="3" fillId="0" borderId="14" xfId="1" quotePrefix="1" applyNumberFormat="1" applyBorder="1">
      <alignment vertical="center"/>
    </xf>
    <xf numFmtId="0" fontId="3" fillId="0" borderId="14" xfId="1" applyBorder="1" applyAlignment="1">
      <alignment vertical="center" wrapText="1"/>
    </xf>
    <xf numFmtId="0" fontId="3" fillId="0" borderId="14" xfId="1" applyBorder="1">
      <alignment vertical="center"/>
    </xf>
    <xf numFmtId="177" fontId="3" fillId="0" borderId="14" xfId="1" applyNumberFormat="1" applyBorder="1">
      <alignment vertical="center"/>
    </xf>
    <xf numFmtId="49" fontId="3" fillId="0" borderId="14" xfId="1" quotePrefix="1" applyNumberFormat="1" applyBorder="1">
      <alignment vertical="center"/>
    </xf>
    <xf numFmtId="49" fontId="3" fillId="0" borderId="14" xfId="1" quotePrefix="1" applyNumberFormat="1" applyBorder="1" applyAlignment="1">
      <alignment vertical="center" wrapText="1"/>
    </xf>
    <xf numFmtId="177" fontId="3" fillId="0" borderId="14" xfId="1" applyNumberFormat="1" applyBorder="1" applyAlignment="1">
      <alignment vertical="center" wrapText="1"/>
    </xf>
    <xf numFmtId="0" fontId="3" fillId="0" borderId="15" xfId="1" applyBorder="1">
      <alignment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pivotCacheDefinition" Target="pivotCache/pivotCacheDefinition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HEN04/Desktop/desk_&#12420;&#12373;&#12375;&#12356;&#32113;&#35336;&#23398;&#20837;&#38272;_&#25913;&#35330;/&#12469;&#12531;&#12503;&#12523;&#12487;&#12540;&#12479;/&#26657;&#27491;&#29992;Excel&#12487;&#12540;&#12479;&#19968;&#24335;/2-5-1.xls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作成者" refreshedDate="39909.453402314815" createdVersion="1" refreshedVersion="3" recordCount="48" upgradeOnRefresh="1" xr:uid="{00000000-000A-0000-FFFF-FFFF00000000}">
  <cacheSource type="worksheet">
    <worksheetSource ref="A1:K49" sheet="Sheet4" r:id="rId2"/>
  </cacheSource>
  <cacheFields count="11">
    <cacheField name="番号" numFmtId="0">
      <sharedItems containsSemiMixedTypes="0" containsString="0" containsNumber="1" containsInteger="1" minValue="1" maxValue="48"/>
    </cacheField>
    <cacheField name="性" numFmtId="0">
      <sharedItems count="2">
        <s v="男"/>
        <s v="女"/>
      </sharedItems>
    </cacheField>
    <cacheField name="年齢" numFmtId="0">
      <sharedItems containsSemiMixedTypes="0" containsString="0" containsNumber="1" containsInteger="1" minValue="44" maxValue="66"/>
    </cacheField>
    <cacheField name="身長" numFmtId="0">
      <sharedItems containsSemiMixedTypes="0" containsString="0" containsNumber="1" containsInteger="1" minValue="140" maxValue="186"/>
    </cacheField>
    <cacheField name="体重" numFmtId="0">
      <sharedItems containsSemiMixedTypes="0" containsString="0" containsNumber="1" containsInteger="1" minValue="45" maxValue="87"/>
    </cacheField>
    <cacheField name="収縮期血圧" numFmtId="0">
      <sharedItems containsSemiMixedTypes="0" containsString="0" containsNumber="1" containsInteger="1" minValue="98" maxValue="194"/>
    </cacheField>
    <cacheField name="拡張期血圧" numFmtId="0">
      <sharedItems containsSemiMixedTypes="0" containsString="0" containsNumber="1" containsInteger="1" minValue="52" maxValue="98"/>
    </cacheField>
    <cacheField name="高血圧" numFmtId="0">
      <sharedItems containsSemiMixedTypes="0" containsString="0" containsNumber="1" containsInteger="1" minValue="0" maxValue="1" count="2">
        <n v="1"/>
        <n v="0"/>
      </sharedItems>
    </cacheField>
    <cacheField name="脳血管疾患家族歴" numFmtId="0">
      <sharedItems containsSemiMixedTypes="0" containsString="0" containsNumber="1" containsInteger="1" minValue="0" maxValue="1"/>
    </cacheField>
    <cacheField name="糖尿病家族歴" numFmtId="0">
      <sharedItems containsSemiMixedTypes="0" containsString="0" containsNumber="1" containsInteger="1" minValue="0" maxValue="1"/>
    </cacheField>
    <cacheField name="心疾患家族歴" numFmtId="0">
      <sharedItems containsSemiMixedTypes="0" containsString="0" containsNumber="1" containsInteger="1" minValue="0" maxValue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8">
  <r>
    <n v="1"/>
    <x v="0"/>
    <n v="45"/>
    <n v="152"/>
    <n v="57"/>
    <n v="140"/>
    <n v="70"/>
    <x v="0"/>
    <n v="0"/>
    <n v="1"/>
    <n v="0"/>
  </r>
  <r>
    <n v="2"/>
    <x v="0"/>
    <n v="52"/>
    <n v="173"/>
    <n v="78"/>
    <n v="134"/>
    <n v="68"/>
    <x v="0"/>
    <n v="0"/>
    <n v="0"/>
    <n v="0"/>
  </r>
  <r>
    <n v="3"/>
    <x v="0"/>
    <n v="48"/>
    <n v="172"/>
    <n v="83"/>
    <n v="146"/>
    <n v="86"/>
    <x v="0"/>
    <n v="1"/>
    <n v="0"/>
    <n v="1"/>
  </r>
  <r>
    <n v="4"/>
    <x v="0"/>
    <n v="66"/>
    <n v="178"/>
    <n v="58"/>
    <n v="194"/>
    <n v="76"/>
    <x v="1"/>
    <n v="0"/>
    <n v="0"/>
    <n v="0"/>
  </r>
  <r>
    <n v="5"/>
    <x v="1"/>
    <n v="48"/>
    <n v="166"/>
    <n v="63"/>
    <n v="130"/>
    <n v="62"/>
    <x v="1"/>
    <n v="1"/>
    <n v="1"/>
    <n v="0"/>
  </r>
  <r>
    <n v="6"/>
    <x v="0"/>
    <n v="53"/>
    <n v="175"/>
    <n v="66"/>
    <n v="154"/>
    <n v="88"/>
    <x v="0"/>
    <n v="0"/>
    <n v="0"/>
    <n v="0"/>
  </r>
  <r>
    <n v="7"/>
    <x v="1"/>
    <n v="58"/>
    <n v="158"/>
    <n v="66"/>
    <n v="128"/>
    <n v="72"/>
    <x v="0"/>
    <n v="0"/>
    <n v="0"/>
    <n v="1"/>
  </r>
  <r>
    <n v="8"/>
    <x v="1"/>
    <n v="64"/>
    <n v="163"/>
    <n v="74"/>
    <n v="176"/>
    <n v="62"/>
    <x v="1"/>
    <n v="0"/>
    <n v="0"/>
    <n v="0"/>
  </r>
  <r>
    <n v="9"/>
    <x v="1"/>
    <n v="55"/>
    <n v="157"/>
    <n v="64"/>
    <n v="124"/>
    <n v="80"/>
    <x v="0"/>
    <n v="1"/>
    <n v="0"/>
    <n v="0"/>
  </r>
  <r>
    <n v="10"/>
    <x v="0"/>
    <n v="56"/>
    <n v="165"/>
    <n v="68"/>
    <n v="164"/>
    <n v="90"/>
    <x v="1"/>
    <n v="0"/>
    <n v="1"/>
    <n v="0"/>
  </r>
  <r>
    <n v="11"/>
    <x v="0"/>
    <n v="49"/>
    <n v="176"/>
    <n v="68"/>
    <n v="132"/>
    <n v="88"/>
    <x v="1"/>
    <n v="0"/>
    <n v="0"/>
    <n v="0"/>
  </r>
  <r>
    <n v="12"/>
    <x v="0"/>
    <n v="44"/>
    <n v="165"/>
    <n v="60"/>
    <n v="112"/>
    <n v="78"/>
    <x v="0"/>
    <n v="1"/>
    <n v="0"/>
    <n v="0"/>
  </r>
  <r>
    <n v="13"/>
    <x v="1"/>
    <n v="58"/>
    <n v="147"/>
    <n v="63"/>
    <n v="176"/>
    <n v="96"/>
    <x v="1"/>
    <n v="1"/>
    <n v="0"/>
    <n v="1"/>
  </r>
  <r>
    <n v="14"/>
    <x v="0"/>
    <n v="62"/>
    <n v="153"/>
    <n v="63"/>
    <n v="128"/>
    <n v="68"/>
    <x v="0"/>
    <n v="0"/>
    <n v="1"/>
    <n v="0"/>
  </r>
  <r>
    <n v="15"/>
    <x v="1"/>
    <n v="53"/>
    <n v="146"/>
    <n v="47"/>
    <n v="144"/>
    <n v="88"/>
    <x v="1"/>
    <n v="0"/>
    <n v="0"/>
    <n v="0"/>
  </r>
  <r>
    <n v="16"/>
    <x v="1"/>
    <n v="44"/>
    <n v="156"/>
    <n v="49"/>
    <n v="138"/>
    <n v="74"/>
    <x v="1"/>
    <n v="0"/>
    <n v="0"/>
    <n v="0"/>
  </r>
  <r>
    <n v="17"/>
    <x v="1"/>
    <n v="49"/>
    <n v="145"/>
    <n v="59"/>
    <n v="162"/>
    <n v="74"/>
    <x v="0"/>
    <n v="1"/>
    <n v="1"/>
    <n v="0"/>
  </r>
  <r>
    <n v="18"/>
    <x v="0"/>
    <n v="64"/>
    <n v="181"/>
    <n v="66"/>
    <n v="150"/>
    <n v="74"/>
    <x v="1"/>
    <n v="0"/>
    <n v="0"/>
    <n v="0"/>
  </r>
  <r>
    <n v="19"/>
    <x v="0"/>
    <n v="55"/>
    <n v="160"/>
    <n v="74"/>
    <n v="144"/>
    <n v="82"/>
    <x v="1"/>
    <n v="1"/>
    <n v="1"/>
    <n v="0"/>
  </r>
  <r>
    <n v="20"/>
    <x v="1"/>
    <n v="58"/>
    <n v="140"/>
    <n v="55"/>
    <n v="132"/>
    <n v="84"/>
    <x v="0"/>
    <n v="0"/>
    <n v="0"/>
    <n v="0"/>
  </r>
  <r>
    <n v="21"/>
    <x v="1"/>
    <n v="60"/>
    <n v="152"/>
    <n v="55"/>
    <n v="150"/>
    <n v="78"/>
    <x v="1"/>
    <n v="0"/>
    <n v="0"/>
    <n v="1"/>
  </r>
  <r>
    <n v="22"/>
    <x v="1"/>
    <n v="49"/>
    <n v="165"/>
    <n v="56"/>
    <n v="162"/>
    <n v="78"/>
    <x v="0"/>
    <n v="0"/>
    <n v="1"/>
    <n v="0"/>
  </r>
  <r>
    <n v="23"/>
    <x v="0"/>
    <n v="51"/>
    <n v="170"/>
    <n v="65"/>
    <n v="98"/>
    <n v="68"/>
    <x v="1"/>
    <n v="0"/>
    <n v="0"/>
    <n v="0"/>
  </r>
  <r>
    <n v="24"/>
    <x v="0"/>
    <n v="51"/>
    <n v="159"/>
    <n v="51"/>
    <n v="120"/>
    <n v="76"/>
    <x v="0"/>
    <n v="0"/>
    <n v="0"/>
    <n v="0"/>
  </r>
  <r>
    <n v="25"/>
    <x v="0"/>
    <n v="62"/>
    <n v="151"/>
    <n v="52"/>
    <n v="130"/>
    <n v="86"/>
    <x v="1"/>
    <n v="1"/>
    <n v="0"/>
    <n v="0"/>
  </r>
  <r>
    <n v="26"/>
    <x v="1"/>
    <n v="48"/>
    <n v="167"/>
    <n v="51"/>
    <n v="122"/>
    <n v="84"/>
    <x v="1"/>
    <n v="1"/>
    <n v="1"/>
    <n v="0"/>
  </r>
  <r>
    <n v="27"/>
    <x v="0"/>
    <n v="56"/>
    <n v="177"/>
    <n v="82"/>
    <n v="170"/>
    <n v="66"/>
    <x v="1"/>
    <n v="0"/>
    <n v="0"/>
    <n v="0"/>
  </r>
  <r>
    <n v="28"/>
    <x v="1"/>
    <n v="58"/>
    <n v="155"/>
    <n v="63"/>
    <n v="132"/>
    <n v="72"/>
    <x v="0"/>
    <n v="0"/>
    <n v="0"/>
    <n v="0"/>
  </r>
  <r>
    <n v="29"/>
    <x v="0"/>
    <n v="53"/>
    <n v="159"/>
    <n v="45"/>
    <n v="132"/>
    <n v="52"/>
    <x v="0"/>
    <n v="0"/>
    <n v="1"/>
    <n v="1"/>
  </r>
  <r>
    <n v="30"/>
    <x v="0"/>
    <n v="60"/>
    <n v="170"/>
    <n v="66"/>
    <n v="136"/>
    <n v="88"/>
    <x v="1"/>
    <n v="1"/>
    <n v="0"/>
    <n v="0"/>
  </r>
  <r>
    <n v="31"/>
    <x v="1"/>
    <n v="58"/>
    <n v="154"/>
    <n v="56"/>
    <n v="164"/>
    <n v="78"/>
    <x v="1"/>
    <n v="0"/>
    <n v="0"/>
    <n v="0"/>
  </r>
  <r>
    <n v="32"/>
    <x v="1"/>
    <n v="53"/>
    <n v="163"/>
    <n v="60"/>
    <n v="140"/>
    <n v="86"/>
    <x v="0"/>
    <n v="1"/>
    <n v="1"/>
    <n v="0"/>
  </r>
  <r>
    <n v="33"/>
    <x v="1"/>
    <n v="49"/>
    <n v="161"/>
    <n v="70"/>
    <n v="146"/>
    <n v="66"/>
    <x v="1"/>
    <n v="0"/>
    <n v="0"/>
    <n v="0"/>
  </r>
  <r>
    <n v="34"/>
    <x v="1"/>
    <n v="48"/>
    <n v="165"/>
    <n v="70"/>
    <n v="178"/>
    <n v="98"/>
    <x v="1"/>
    <n v="0"/>
    <n v="0"/>
    <n v="0"/>
  </r>
  <r>
    <n v="35"/>
    <x v="1"/>
    <n v="53"/>
    <n v="150"/>
    <n v="57"/>
    <n v="118"/>
    <n v="66"/>
    <x v="0"/>
    <n v="0"/>
    <n v="1"/>
    <n v="0"/>
  </r>
  <r>
    <n v="36"/>
    <x v="0"/>
    <n v="55"/>
    <n v="158"/>
    <n v="53"/>
    <n v="158"/>
    <n v="98"/>
    <x v="0"/>
    <n v="0"/>
    <n v="0"/>
    <n v="1"/>
  </r>
  <r>
    <n v="37"/>
    <x v="0"/>
    <n v="62"/>
    <n v="163"/>
    <n v="67"/>
    <n v="122"/>
    <n v="70"/>
    <x v="1"/>
    <n v="1"/>
    <n v="0"/>
    <n v="0"/>
  </r>
  <r>
    <n v="38"/>
    <x v="0"/>
    <n v="48"/>
    <n v="186"/>
    <n v="69"/>
    <n v="154"/>
    <n v="78"/>
    <x v="1"/>
    <n v="0"/>
    <n v="1"/>
    <n v="0"/>
  </r>
  <r>
    <n v="39"/>
    <x v="1"/>
    <n v="55"/>
    <n v="168"/>
    <n v="68"/>
    <n v="142"/>
    <n v="74"/>
    <x v="1"/>
    <n v="0"/>
    <n v="0"/>
    <n v="0"/>
  </r>
  <r>
    <n v="40"/>
    <x v="0"/>
    <n v="56"/>
    <n v="170"/>
    <n v="74"/>
    <n v="124"/>
    <n v="82"/>
    <x v="0"/>
    <n v="1"/>
    <n v="0"/>
    <n v="0"/>
  </r>
  <r>
    <n v="41"/>
    <x v="1"/>
    <n v="49"/>
    <n v="155"/>
    <n v="60"/>
    <n v="152"/>
    <n v="74"/>
    <x v="1"/>
    <n v="0"/>
    <n v="1"/>
    <n v="0"/>
  </r>
  <r>
    <n v="42"/>
    <x v="1"/>
    <n v="53"/>
    <n v="159"/>
    <n v="49"/>
    <n v="126"/>
    <n v="64"/>
    <x v="1"/>
    <n v="0"/>
    <n v="0"/>
    <n v="1"/>
  </r>
  <r>
    <n v="43"/>
    <x v="0"/>
    <n v="54"/>
    <n v="170"/>
    <n v="87"/>
    <n v="136"/>
    <n v="86"/>
    <x v="0"/>
    <n v="0"/>
    <n v="0"/>
    <n v="0"/>
  </r>
  <r>
    <n v="44"/>
    <x v="1"/>
    <n v="64"/>
    <n v="163"/>
    <n v="50"/>
    <n v="118"/>
    <n v="74"/>
    <x v="0"/>
    <n v="0"/>
    <n v="1"/>
    <n v="0"/>
  </r>
  <r>
    <n v="45"/>
    <x v="1"/>
    <n v="61"/>
    <n v="166"/>
    <n v="58"/>
    <n v="134"/>
    <n v="68"/>
    <x v="0"/>
    <n v="0"/>
    <n v="1"/>
    <n v="1"/>
  </r>
  <r>
    <n v="46"/>
    <x v="1"/>
    <n v="54"/>
    <n v="161"/>
    <n v="69"/>
    <n v="144"/>
    <n v="68"/>
    <x v="1"/>
    <n v="0"/>
    <n v="0"/>
    <n v="0"/>
  </r>
  <r>
    <n v="47"/>
    <x v="1"/>
    <n v="55"/>
    <n v="159"/>
    <n v="60"/>
    <n v="128"/>
    <n v="64"/>
    <x v="1"/>
    <n v="0"/>
    <n v="0"/>
    <n v="0"/>
  </r>
  <r>
    <n v="48"/>
    <x v="0"/>
    <n v="48"/>
    <n v="171"/>
    <n v="71"/>
    <n v="142"/>
    <n v="76"/>
    <x v="0"/>
    <n v="1"/>
    <n v="1"/>
    <n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ﾋﾟﾎﾞｯﾄﾃｰﾌﾞﾙ2" cacheId="0" dataOnRows="1" applyNumberFormats="0" applyBorderFormats="0" applyFontFormats="0" applyPatternFormats="0" applyAlignmentFormats="0" applyWidthHeightFormats="1" dataCaption="データ" updatedVersion="3" showMemberPropertyTips="0" useAutoFormatting="1" itemPrintTitles="1" createdVersion="1" indent="0" compact="0" compactData="0" gridDropZones="1">
  <location ref="A3:D7" firstHeaderRow="1" firstDataRow="2" firstDataCol="1"/>
  <pivotFields count="11">
    <pivotField dataField="1" compact="0" outline="0" subtotalTop="0" showAll="0" includeNewItemsInFilter="1"/>
    <pivotField axis="axisRow" compact="0" outline="0" subtotalTop="0" showAll="0" includeNewItemsInFilter="1">
      <items count="3">
        <item x="1"/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axis="axisCol" compact="0" outline="0" subtotalTop="0" showAll="0" includeNewItemsInFilter="1">
      <items count="3">
        <item x="1"/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</pivotFields>
  <rowFields count="1">
    <field x="1"/>
  </rowFields>
  <rowItems count="3">
    <i>
      <x/>
    </i>
    <i>
      <x v="1"/>
    </i>
    <i t="grand">
      <x/>
    </i>
  </rowItems>
  <colFields count="1">
    <field x="7"/>
  </colFields>
  <colItems count="3">
    <i>
      <x/>
    </i>
    <i>
      <x v="1"/>
    </i>
    <i t="grand">
      <x/>
    </i>
  </colItems>
  <dataFields count="1">
    <dataField name="データの個数 / 番号" fld="0" subtotal="count" baseField="0" baseItem="0"/>
  </dataField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9"/>
  <sheetViews>
    <sheetView workbookViewId="0"/>
  </sheetViews>
  <sheetFormatPr defaultRowHeight="13.5" x14ac:dyDescent="0.15"/>
  <cols>
    <col min="1" max="3" width="6" customWidth="1"/>
    <col min="4" max="5" width="7" customWidth="1"/>
    <col min="6" max="7" width="10.625" customWidth="1"/>
    <col min="8" max="8" width="13" bestFit="1" customWidth="1"/>
    <col min="9" max="9" width="16.625" customWidth="1"/>
    <col min="10" max="11" width="12.5" customWidth="1"/>
  </cols>
  <sheetData>
    <row r="1" spans="1:11" x14ac:dyDescent="0.15">
      <c r="A1" t="s">
        <v>0</v>
      </c>
      <c r="B1" t="s">
        <v>9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59</v>
      </c>
      <c r="I1" t="s">
        <v>6</v>
      </c>
      <c r="J1" t="s">
        <v>7</v>
      </c>
      <c r="K1" t="s">
        <v>8</v>
      </c>
    </row>
    <row r="2" spans="1:11" x14ac:dyDescent="0.15">
      <c r="A2">
        <v>1</v>
      </c>
      <c r="B2">
        <v>1</v>
      </c>
      <c r="C2">
        <v>45</v>
      </c>
      <c r="D2">
        <v>152</v>
      </c>
      <c r="E2">
        <v>57</v>
      </c>
      <c r="F2">
        <v>140</v>
      </c>
      <c r="G2">
        <v>70</v>
      </c>
      <c r="H2">
        <v>1</v>
      </c>
      <c r="I2">
        <v>0</v>
      </c>
      <c r="J2">
        <v>1</v>
      </c>
      <c r="K2">
        <v>0</v>
      </c>
    </row>
    <row r="3" spans="1:11" x14ac:dyDescent="0.15">
      <c r="A3">
        <v>2</v>
      </c>
      <c r="B3">
        <v>1</v>
      </c>
      <c r="C3">
        <v>52</v>
      </c>
      <c r="D3">
        <v>173</v>
      </c>
      <c r="E3">
        <v>78</v>
      </c>
      <c r="F3">
        <v>134</v>
      </c>
      <c r="G3">
        <v>68</v>
      </c>
      <c r="H3">
        <v>1</v>
      </c>
      <c r="I3">
        <v>0</v>
      </c>
      <c r="J3">
        <v>0</v>
      </c>
      <c r="K3">
        <v>0</v>
      </c>
    </row>
    <row r="4" spans="1:11" x14ac:dyDescent="0.15">
      <c r="A4">
        <v>3</v>
      </c>
      <c r="B4">
        <v>1</v>
      </c>
      <c r="C4">
        <v>48</v>
      </c>
      <c r="D4">
        <v>172</v>
      </c>
      <c r="E4">
        <v>83</v>
      </c>
      <c r="F4">
        <v>146</v>
      </c>
      <c r="G4">
        <v>86</v>
      </c>
      <c r="H4">
        <v>1</v>
      </c>
      <c r="I4">
        <v>1</v>
      </c>
      <c r="J4">
        <v>0</v>
      </c>
      <c r="K4">
        <v>1</v>
      </c>
    </row>
    <row r="5" spans="1:11" x14ac:dyDescent="0.15">
      <c r="A5">
        <v>4</v>
      </c>
      <c r="B5">
        <v>1</v>
      </c>
      <c r="C5">
        <v>66</v>
      </c>
      <c r="D5">
        <v>178</v>
      </c>
      <c r="E5">
        <v>58</v>
      </c>
      <c r="F5">
        <v>194</v>
      </c>
      <c r="G5">
        <v>76</v>
      </c>
      <c r="H5">
        <v>0</v>
      </c>
      <c r="I5">
        <v>0</v>
      </c>
      <c r="J5">
        <v>0</v>
      </c>
      <c r="K5">
        <v>0</v>
      </c>
    </row>
    <row r="6" spans="1:11" x14ac:dyDescent="0.15">
      <c r="A6">
        <v>5</v>
      </c>
      <c r="B6">
        <v>2</v>
      </c>
      <c r="C6">
        <v>48</v>
      </c>
      <c r="D6">
        <v>166</v>
      </c>
      <c r="E6">
        <v>63</v>
      </c>
      <c r="F6">
        <v>130</v>
      </c>
      <c r="G6">
        <v>62</v>
      </c>
      <c r="H6">
        <v>0</v>
      </c>
      <c r="I6">
        <v>1</v>
      </c>
      <c r="J6">
        <v>1</v>
      </c>
      <c r="K6">
        <v>0</v>
      </c>
    </row>
    <row r="7" spans="1:11" x14ac:dyDescent="0.15">
      <c r="A7">
        <v>6</v>
      </c>
      <c r="B7">
        <v>1</v>
      </c>
      <c r="C7">
        <v>53</v>
      </c>
      <c r="D7">
        <v>175</v>
      </c>
      <c r="E7">
        <v>66</v>
      </c>
      <c r="F7">
        <v>154</v>
      </c>
      <c r="G7">
        <v>88</v>
      </c>
      <c r="H7">
        <v>1</v>
      </c>
      <c r="I7">
        <v>0</v>
      </c>
      <c r="J7">
        <v>0</v>
      </c>
      <c r="K7">
        <v>0</v>
      </c>
    </row>
    <row r="8" spans="1:11" x14ac:dyDescent="0.15">
      <c r="A8">
        <v>7</v>
      </c>
      <c r="B8">
        <v>2</v>
      </c>
      <c r="C8">
        <v>58</v>
      </c>
      <c r="D8">
        <v>158</v>
      </c>
      <c r="E8">
        <v>66</v>
      </c>
      <c r="F8">
        <v>128</v>
      </c>
      <c r="G8">
        <v>72</v>
      </c>
      <c r="H8">
        <v>1</v>
      </c>
      <c r="I8">
        <v>0</v>
      </c>
      <c r="J8">
        <v>0</v>
      </c>
      <c r="K8">
        <v>1</v>
      </c>
    </row>
    <row r="9" spans="1:11" x14ac:dyDescent="0.15">
      <c r="A9">
        <v>8</v>
      </c>
      <c r="B9">
        <v>2</v>
      </c>
      <c r="C9">
        <v>64</v>
      </c>
      <c r="D9">
        <v>163</v>
      </c>
      <c r="E9">
        <v>74</v>
      </c>
      <c r="F9">
        <v>176</v>
      </c>
      <c r="G9">
        <v>62</v>
      </c>
      <c r="H9">
        <v>0</v>
      </c>
      <c r="I9">
        <v>0</v>
      </c>
      <c r="J9">
        <v>0</v>
      </c>
      <c r="K9">
        <v>0</v>
      </c>
    </row>
    <row r="10" spans="1:11" x14ac:dyDescent="0.15">
      <c r="A10">
        <v>9</v>
      </c>
      <c r="B10">
        <v>2</v>
      </c>
      <c r="C10">
        <v>55</v>
      </c>
      <c r="D10">
        <v>157</v>
      </c>
      <c r="E10">
        <v>64</v>
      </c>
      <c r="F10">
        <v>124</v>
      </c>
      <c r="G10">
        <v>80</v>
      </c>
      <c r="H10">
        <v>1</v>
      </c>
      <c r="I10">
        <v>1</v>
      </c>
      <c r="J10">
        <v>0</v>
      </c>
      <c r="K10">
        <v>0</v>
      </c>
    </row>
    <row r="11" spans="1:11" x14ac:dyDescent="0.15">
      <c r="A11">
        <v>10</v>
      </c>
      <c r="B11">
        <v>1</v>
      </c>
      <c r="C11">
        <v>56</v>
      </c>
      <c r="D11">
        <v>165</v>
      </c>
      <c r="E11">
        <v>68</v>
      </c>
      <c r="F11">
        <v>164</v>
      </c>
      <c r="G11">
        <v>90</v>
      </c>
      <c r="H11">
        <v>0</v>
      </c>
      <c r="I11">
        <v>0</v>
      </c>
      <c r="J11">
        <v>1</v>
      </c>
      <c r="K11">
        <v>0</v>
      </c>
    </row>
    <row r="12" spans="1:11" x14ac:dyDescent="0.15">
      <c r="A12">
        <v>11</v>
      </c>
      <c r="B12">
        <v>1</v>
      </c>
      <c r="C12">
        <v>49</v>
      </c>
      <c r="D12">
        <v>176</v>
      </c>
      <c r="E12">
        <v>68</v>
      </c>
      <c r="F12">
        <v>132</v>
      </c>
      <c r="G12">
        <v>88</v>
      </c>
      <c r="H12">
        <v>0</v>
      </c>
      <c r="I12">
        <v>0</v>
      </c>
      <c r="J12">
        <v>0</v>
      </c>
      <c r="K12">
        <v>0</v>
      </c>
    </row>
    <row r="13" spans="1:11" x14ac:dyDescent="0.15">
      <c r="A13">
        <v>12</v>
      </c>
      <c r="B13">
        <v>1</v>
      </c>
      <c r="C13">
        <v>44</v>
      </c>
      <c r="D13">
        <v>165</v>
      </c>
      <c r="E13">
        <v>60</v>
      </c>
      <c r="F13">
        <v>112</v>
      </c>
      <c r="G13">
        <v>78</v>
      </c>
      <c r="H13">
        <v>1</v>
      </c>
      <c r="I13">
        <v>1</v>
      </c>
      <c r="J13">
        <v>0</v>
      </c>
      <c r="K13">
        <v>0</v>
      </c>
    </row>
    <row r="14" spans="1:11" x14ac:dyDescent="0.15">
      <c r="A14">
        <v>13</v>
      </c>
      <c r="B14">
        <v>2</v>
      </c>
      <c r="C14">
        <v>58</v>
      </c>
      <c r="D14">
        <v>147</v>
      </c>
      <c r="E14">
        <v>63</v>
      </c>
      <c r="F14">
        <v>176</v>
      </c>
      <c r="G14">
        <v>96</v>
      </c>
      <c r="H14">
        <v>0</v>
      </c>
      <c r="I14">
        <v>1</v>
      </c>
      <c r="J14">
        <v>0</v>
      </c>
      <c r="K14">
        <v>1</v>
      </c>
    </row>
    <row r="15" spans="1:11" x14ac:dyDescent="0.15">
      <c r="A15">
        <v>14</v>
      </c>
      <c r="B15">
        <v>1</v>
      </c>
      <c r="C15">
        <v>62</v>
      </c>
      <c r="D15">
        <v>153</v>
      </c>
      <c r="E15">
        <v>63</v>
      </c>
      <c r="F15">
        <v>128</v>
      </c>
      <c r="G15">
        <v>68</v>
      </c>
      <c r="H15">
        <v>1</v>
      </c>
      <c r="I15">
        <v>0</v>
      </c>
      <c r="J15">
        <v>1</v>
      </c>
      <c r="K15">
        <v>0</v>
      </c>
    </row>
    <row r="16" spans="1:11" x14ac:dyDescent="0.15">
      <c r="A16">
        <v>15</v>
      </c>
      <c r="B16">
        <v>2</v>
      </c>
      <c r="C16">
        <v>53</v>
      </c>
      <c r="D16">
        <v>146</v>
      </c>
      <c r="E16">
        <v>47</v>
      </c>
      <c r="F16">
        <v>144</v>
      </c>
      <c r="G16">
        <v>88</v>
      </c>
      <c r="H16">
        <v>0</v>
      </c>
      <c r="I16">
        <v>0</v>
      </c>
      <c r="J16">
        <v>0</v>
      </c>
      <c r="K16">
        <v>0</v>
      </c>
    </row>
    <row r="17" spans="1:11" x14ac:dyDescent="0.15">
      <c r="A17">
        <v>16</v>
      </c>
      <c r="B17">
        <v>2</v>
      </c>
      <c r="C17">
        <v>44</v>
      </c>
      <c r="D17">
        <v>156</v>
      </c>
      <c r="E17">
        <v>49</v>
      </c>
      <c r="F17">
        <v>138</v>
      </c>
      <c r="G17">
        <v>74</v>
      </c>
      <c r="H17">
        <v>0</v>
      </c>
      <c r="I17">
        <v>0</v>
      </c>
      <c r="J17">
        <v>0</v>
      </c>
      <c r="K17">
        <v>0</v>
      </c>
    </row>
    <row r="18" spans="1:11" x14ac:dyDescent="0.15">
      <c r="A18">
        <v>17</v>
      </c>
      <c r="B18">
        <v>2</v>
      </c>
      <c r="C18">
        <v>49</v>
      </c>
      <c r="D18">
        <v>145</v>
      </c>
      <c r="E18">
        <v>59</v>
      </c>
      <c r="F18">
        <v>162</v>
      </c>
      <c r="G18">
        <v>74</v>
      </c>
      <c r="H18">
        <v>1</v>
      </c>
      <c r="I18">
        <v>1</v>
      </c>
      <c r="J18">
        <v>1</v>
      </c>
      <c r="K18">
        <v>0</v>
      </c>
    </row>
    <row r="19" spans="1:11" x14ac:dyDescent="0.15">
      <c r="A19">
        <v>18</v>
      </c>
      <c r="B19">
        <v>1</v>
      </c>
      <c r="C19">
        <v>64</v>
      </c>
      <c r="D19">
        <v>181</v>
      </c>
      <c r="E19">
        <v>66</v>
      </c>
      <c r="F19">
        <v>150</v>
      </c>
      <c r="G19">
        <v>74</v>
      </c>
      <c r="H19">
        <v>0</v>
      </c>
      <c r="I19">
        <v>0</v>
      </c>
      <c r="J19">
        <v>0</v>
      </c>
      <c r="K19">
        <v>0</v>
      </c>
    </row>
    <row r="20" spans="1:11" x14ac:dyDescent="0.15">
      <c r="A20">
        <v>19</v>
      </c>
      <c r="B20">
        <v>1</v>
      </c>
      <c r="C20">
        <v>55</v>
      </c>
      <c r="D20">
        <v>160</v>
      </c>
      <c r="E20">
        <v>74</v>
      </c>
      <c r="F20">
        <v>144</v>
      </c>
      <c r="G20">
        <v>82</v>
      </c>
      <c r="H20">
        <v>0</v>
      </c>
      <c r="I20">
        <v>1</v>
      </c>
      <c r="J20">
        <v>1</v>
      </c>
      <c r="K20">
        <v>0</v>
      </c>
    </row>
    <row r="21" spans="1:11" x14ac:dyDescent="0.15">
      <c r="A21">
        <v>20</v>
      </c>
      <c r="B21">
        <v>2</v>
      </c>
      <c r="C21">
        <v>58</v>
      </c>
      <c r="D21">
        <v>140</v>
      </c>
      <c r="E21">
        <v>55</v>
      </c>
      <c r="F21">
        <v>132</v>
      </c>
      <c r="G21">
        <v>84</v>
      </c>
      <c r="H21">
        <v>1</v>
      </c>
      <c r="I21">
        <v>0</v>
      </c>
      <c r="J21">
        <v>0</v>
      </c>
      <c r="K21">
        <v>0</v>
      </c>
    </row>
    <row r="22" spans="1:11" x14ac:dyDescent="0.15">
      <c r="A22">
        <v>21</v>
      </c>
      <c r="B22">
        <v>2</v>
      </c>
      <c r="C22">
        <v>60</v>
      </c>
      <c r="D22">
        <v>152</v>
      </c>
      <c r="E22">
        <v>55</v>
      </c>
      <c r="F22">
        <v>150</v>
      </c>
      <c r="G22">
        <v>78</v>
      </c>
      <c r="H22">
        <v>0</v>
      </c>
      <c r="I22">
        <v>0</v>
      </c>
      <c r="J22">
        <v>0</v>
      </c>
      <c r="K22">
        <v>1</v>
      </c>
    </row>
    <row r="23" spans="1:11" x14ac:dyDescent="0.15">
      <c r="A23">
        <v>22</v>
      </c>
      <c r="B23">
        <v>2</v>
      </c>
      <c r="C23">
        <v>49</v>
      </c>
      <c r="D23">
        <v>165</v>
      </c>
      <c r="E23">
        <v>56</v>
      </c>
      <c r="F23">
        <v>162</v>
      </c>
      <c r="G23">
        <v>78</v>
      </c>
      <c r="H23">
        <v>1</v>
      </c>
      <c r="I23">
        <v>0</v>
      </c>
      <c r="J23">
        <v>1</v>
      </c>
      <c r="K23">
        <v>0</v>
      </c>
    </row>
    <row r="24" spans="1:11" x14ac:dyDescent="0.15">
      <c r="A24">
        <v>23</v>
      </c>
      <c r="B24">
        <v>1</v>
      </c>
      <c r="C24">
        <v>51</v>
      </c>
      <c r="D24">
        <v>170</v>
      </c>
      <c r="E24">
        <v>65</v>
      </c>
      <c r="F24">
        <v>98</v>
      </c>
      <c r="G24">
        <v>68</v>
      </c>
      <c r="H24">
        <v>0</v>
      </c>
      <c r="I24">
        <v>0</v>
      </c>
      <c r="J24">
        <v>0</v>
      </c>
      <c r="K24">
        <v>0</v>
      </c>
    </row>
    <row r="25" spans="1:11" x14ac:dyDescent="0.15">
      <c r="A25">
        <v>24</v>
      </c>
      <c r="B25">
        <v>1</v>
      </c>
      <c r="C25">
        <v>51</v>
      </c>
      <c r="D25">
        <v>159</v>
      </c>
      <c r="E25">
        <v>51</v>
      </c>
      <c r="F25">
        <v>120</v>
      </c>
      <c r="G25">
        <v>76</v>
      </c>
      <c r="H25">
        <v>1</v>
      </c>
      <c r="I25">
        <v>0</v>
      </c>
      <c r="J25">
        <v>0</v>
      </c>
      <c r="K25">
        <v>0</v>
      </c>
    </row>
    <row r="26" spans="1:11" x14ac:dyDescent="0.15">
      <c r="A26">
        <v>25</v>
      </c>
      <c r="B26">
        <v>1</v>
      </c>
      <c r="C26">
        <v>62</v>
      </c>
      <c r="D26">
        <v>151</v>
      </c>
      <c r="E26">
        <v>52</v>
      </c>
      <c r="F26">
        <v>130</v>
      </c>
      <c r="G26">
        <v>86</v>
      </c>
      <c r="H26">
        <v>0</v>
      </c>
      <c r="I26">
        <v>1</v>
      </c>
      <c r="J26">
        <v>0</v>
      </c>
      <c r="K26">
        <v>0</v>
      </c>
    </row>
    <row r="27" spans="1:11" x14ac:dyDescent="0.15">
      <c r="A27">
        <v>26</v>
      </c>
      <c r="B27">
        <v>2</v>
      </c>
      <c r="C27">
        <v>48</v>
      </c>
      <c r="D27">
        <v>167</v>
      </c>
      <c r="E27">
        <v>51</v>
      </c>
      <c r="F27">
        <v>122</v>
      </c>
      <c r="G27">
        <v>84</v>
      </c>
      <c r="H27">
        <v>0</v>
      </c>
      <c r="I27">
        <v>1</v>
      </c>
      <c r="J27">
        <v>1</v>
      </c>
      <c r="K27">
        <v>0</v>
      </c>
    </row>
    <row r="28" spans="1:11" x14ac:dyDescent="0.15">
      <c r="A28">
        <v>27</v>
      </c>
      <c r="B28">
        <v>1</v>
      </c>
      <c r="C28">
        <v>56</v>
      </c>
      <c r="D28">
        <v>177</v>
      </c>
      <c r="E28">
        <v>82</v>
      </c>
      <c r="F28">
        <v>170</v>
      </c>
      <c r="G28">
        <v>66</v>
      </c>
      <c r="H28">
        <v>0</v>
      </c>
      <c r="I28">
        <v>0</v>
      </c>
      <c r="J28">
        <v>0</v>
      </c>
      <c r="K28">
        <v>0</v>
      </c>
    </row>
    <row r="29" spans="1:11" x14ac:dyDescent="0.15">
      <c r="A29">
        <v>28</v>
      </c>
      <c r="B29">
        <v>2</v>
      </c>
      <c r="C29">
        <v>58</v>
      </c>
      <c r="D29">
        <v>155</v>
      </c>
      <c r="E29">
        <v>63</v>
      </c>
      <c r="F29">
        <v>132</v>
      </c>
      <c r="G29">
        <v>72</v>
      </c>
      <c r="H29">
        <v>1</v>
      </c>
      <c r="I29">
        <v>0</v>
      </c>
      <c r="J29">
        <v>0</v>
      </c>
      <c r="K29">
        <v>0</v>
      </c>
    </row>
    <row r="30" spans="1:11" x14ac:dyDescent="0.15">
      <c r="A30">
        <v>29</v>
      </c>
      <c r="B30">
        <v>1</v>
      </c>
      <c r="C30">
        <v>53</v>
      </c>
      <c r="D30">
        <v>159</v>
      </c>
      <c r="E30">
        <v>45</v>
      </c>
      <c r="F30">
        <v>132</v>
      </c>
      <c r="G30">
        <v>52</v>
      </c>
      <c r="H30">
        <v>1</v>
      </c>
      <c r="I30">
        <v>0</v>
      </c>
      <c r="J30">
        <v>1</v>
      </c>
      <c r="K30">
        <v>1</v>
      </c>
    </row>
    <row r="31" spans="1:11" x14ac:dyDescent="0.15">
      <c r="A31">
        <v>30</v>
      </c>
      <c r="B31">
        <v>1</v>
      </c>
      <c r="C31">
        <v>60</v>
      </c>
      <c r="D31">
        <v>170</v>
      </c>
      <c r="E31">
        <v>66</v>
      </c>
      <c r="F31">
        <v>136</v>
      </c>
      <c r="G31">
        <v>88</v>
      </c>
      <c r="H31">
        <v>0</v>
      </c>
      <c r="I31">
        <v>1</v>
      </c>
      <c r="J31">
        <v>0</v>
      </c>
      <c r="K31">
        <v>0</v>
      </c>
    </row>
    <row r="32" spans="1:11" x14ac:dyDescent="0.15">
      <c r="A32">
        <v>31</v>
      </c>
      <c r="B32">
        <v>2</v>
      </c>
      <c r="C32">
        <v>58</v>
      </c>
      <c r="D32">
        <v>154</v>
      </c>
      <c r="E32">
        <v>56</v>
      </c>
      <c r="F32">
        <v>164</v>
      </c>
      <c r="G32">
        <v>78</v>
      </c>
      <c r="H32">
        <v>0</v>
      </c>
      <c r="I32">
        <v>0</v>
      </c>
      <c r="J32">
        <v>0</v>
      </c>
      <c r="K32">
        <v>0</v>
      </c>
    </row>
    <row r="33" spans="1:11" x14ac:dyDescent="0.15">
      <c r="A33">
        <v>32</v>
      </c>
      <c r="B33">
        <v>2</v>
      </c>
      <c r="C33">
        <v>53</v>
      </c>
      <c r="D33">
        <v>163</v>
      </c>
      <c r="E33">
        <v>60</v>
      </c>
      <c r="F33">
        <v>140</v>
      </c>
      <c r="G33">
        <v>86</v>
      </c>
      <c r="H33">
        <v>1</v>
      </c>
      <c r="I33">
        <v>1</v>
      </c>
      <c r="J33">
        <v>1</v>
      </c>
      <c r="K33">
        <v>0</v>
      </c>
    </row>
    <row r="34" spans="1:11" x14ac:dyDescent="0.15">
      <c r="A34">
        <v>33</v>
      </c>
      <c r="B34">
        <v>2</v>
      </c>
      <c r="C34">
        <v>49</v>
      </c>
      <c r="D34">
        <v>161</v>
      </c>
      <c r="E34">
        <v>70</v>
      </c>
      <c r="F34">
        <v>146</v>
      </c>
      <c r="G34">
        <v>66</v>
      </c>
      <c r="H34">
        <v>0</v>
      </c>
      <c r="I34">
        <v>0</v>
      </c>
      <c r="J34">
        <v>0</v>
      </c>
      <c r="K34">
        <v>0</v>
      </c>
    </row>
    <row r="35" spans="1:11" x14ac:dyDescent="0.15">
      <c r="A35">
        <v>34</v>
      </c>
      <c r="B35">
        <v>2</v>
      </c>
      <c r="C35">
        <v>48</v>
      </c>
      <c r="D35">
        <v>165</v>
      </c>
      <c r="E35">
        <v>70</v>
      </c>
      <c r="F35">
        <v>178</v>
      </c>
      <c r="G35">
        <v>98</v>
      </c>
      <c r="H35">
        <v>0</v>
      </c>
      <c r="I35">
        <v>0</v>
      </c>
      <c r="J35">
        <v>0</v>
      </c>
      <c r="K35">
        <v>0</v>
      </c>
    </row>
    <row r="36" spans="1:11" x14ac:dyDescent="0.15">
      <c r="A36">
        <v>35</v>
      </c>
      <c r="B36">
        <v>2</v>
      </c>
      <c r="C36">
        <v>53</v>
      </c>
      <c r="D36">
        <v>150</v>
      </c>
      <c r="E36">
        <v>57</v>
      </c>
      <c r="F36">
        <v>118</v>
      </c>
      <c r="G36">
        <v>66</v>
      </c>
      <c r="H36">
        <v>1</v>
      </c>
      <c r="I36">
        <v>0</v>
      </c>
      <c r="J36">
        <v>1</v>
      </c>
      <c r="K36">
        <v>0</v>
      </c>
    </row>
    <row r="37" spans="1:11" x14ac:dyDescent="0.15">
      <c r="A37">
        <v>36</v>
      </c>
      <c r="B37">
        <v>1</v>
      </c>
      <c r="C37">
        <v>55</v>
      </c>
      <c r="D37">
        <v>158</v>
      </c>
      <c r="E37">
        <v>53</v>
      </c>
      <c r="F37">
        <v>158</v>
      </c>
      <c r="G37">
        <v>98</v>
      </c>
      <c r="H37">
        <v>1</v>
      </c>
      <c r="I37">
        <v>0</v>
      </c>
      <c r="J37">
        <v>0</v>
      </c>
      <c r="K37">
        <v>1</v>
      </c>
    </row>
    <row r="38" spans="1:11" x14ac:dyDescent="0.15">
      <c r="A38">
        <v>37</v>
      </c>
      <c r="B38">
        <v>1</v>
      </c>
      <c r="C38">
        <v>62</v>
      </c>
      <c r="D38">
        <v>163</v>
      </c>
      <c r="E38">
        <v>67</v>
      </c>
      <c r="F38">
        <v>122</v>
      </c>
      <c r="G38">
        <v>70</v>
      </c>
      <c r="H38">
        <v>0</v>
      </c>
      <c r="I38">
        <v>1</v>
      </c>
      <c r="J38">
        <v>0</v>
      </c>
      <c r="K38">
        <v>0</v>
      </c>
    </row>
    <row r="39" spans="1:11" x14ac:dyDescent="0.15">
      <c r="A39">
        <v>38</v>
      </c>
      <c r="B39">
        <v>1</v>
      </c>
      <c r="C39">
        <v>48</v>
      </c>
      <c r="D39">
        <v>186</v>
      </c>
      <c r="E39">
        <v>69</v>
      </c>
      <c r="F39">
        <v>154</v>
      </c>
      <c r="G39">
        <v>78</v>
      </c>
      <c r="H39">
        <v>0</v>
      </c>
      <c r="I39">
        <v>0</v>
      </c>
      <c r="J39">
        <v>1</v>
      </c>
      <c r="K39">
        <v>0</v>
      </c>
    </row>
    <row r="40" spans="1:11" x14ac:dyDescent="0.15">
      <c r="A40">
        <v>39</v>
      </c>
      <c r="B40">
        <v>2</v>
      </c>
      <c r="C40">
        <v>55</v>
      </c>
      <c r="D40">
        <v>168</v>
      </c>
      <c r="E40">
        <v>68</v>
      </c>
      <c r="F40">
        <v>142</v>
      </c>
      <c r="G40">
        <v>74</v>
      </c>
      <c r="H40">
        <v>0</v>
      </c>
      <c r="I40">
        <v>0</v>
      </c>
      <c r="J40">
        <v>0</v>
      </c>
      <c r="K40">
        <v>0</v>
      </c>
    </row>
    <row r="41" spans="1:11" x14ac:dyDescent="0.15">
      <c r="A41">
        <v>40</v>
      </c>
      <c r="B41">
        <v>1</v>
      </c>
      <c r="C41">
        <v>56</v>
      </c>
      <c r="D41">
        <v>170</v>
      </c>
      <c r="E41">
        <v>74</v>
      </c>
      <c r="F41">
        <v>124</v>
      </c>
      <c r="G41">
        <v>82</v>
      </c>
      <c r="H41">
        <v>1</v>
      </c>
      <c r="I41">
        <v>1</v>
      </c>
      <c r="J41">
        <v>0</v>
      </c>
      <c r="K41">
        <v>0</v>
      </c>
    </row>
    <row r="42" spans="1:11" x14ac:dyDescent="0.15">
      <c r="A42">
        <v>41</v>
      </c>
      <c r="B42">
        <v>2</v>
      </c>
      <c r="C42">
        <v>49</v>
      </c>
      <c r="D42">
        <v>155</v>
      </c>
      <c r="E42">
        <v>60</v>
      </c>
      <c r="F42">
        <v>152</v>
      </c>
      <c r="G42">
        <v>74</v>
      </c>
      <c r="H42">
        <v>0</v>
      </c>
      <c r="I42">
        <v>0</v>
      </c>
      <c r="J42">
        <v>1</v>
      </c>
      <c r="K42">
        <v>0</v>
      </c>
    </row>
    <row r="43" spans="1:11" x14ac:dyDescent="0.15">
      <c r="A43">
        <v>42</v>
      </c>
      <c r="B43">
        <v>2</v>
      </c>
      <c r="C43">
        <v>53</v>
      </c>
      <c r="D43">
        <v>159</v>
      </c>
      <c r="E43">
        <v>49</v>
      </c>
      <c r="F43">
        <v>126</v>
      </c>
      <c r="G43">
        <v>64</v>
      </c>
      <c r="H43">
        <v>0</v>
      </c>
      <c r="I43">
        <v>0</v>
      </c>
      <c r="J43">
        <v>0</v>
      </c>
      <c r="K43">
        <v>1</v>
      </c>
    </row>
    <row r="44" spans="1:11" x14ac:dyDescent="0.15">
      <c r="A44">
        <v>43</v>
      </c>
      <c r="B44">
        <v>1</v>
      </c>
      <c r="C44">
        <v>54</v>
      </c>
      <c r="D44">
        <v>170</v>
      </c>
      <c r="E44">
        <v>87</v>
      </c>
      <c r="F44">
        <v>136</v>
      </c>
      <c r="G44">
        <v>86</v>
      </c>
      <c r="H44">
        <v>1</v>
      </c>
      <c r="I44">
        <v>0</v>
      </c>
      <c r="J44">
        <v>0</v>
      </c>
      <c r="K44">
        <v>0</v>
      </c>
    </row>
    <row r="45" spans="1:11" x14ac:dyDescent="0.15">
      <c r="A45">
        <v>44</v>
      </c>
      <c r="B45">
        <v>2</v>
      </c>
      <c r="C45">
        <v>64</v>
      </c>
      <c r="D45">
        <v>163</v>
      </c>
      <c r="E45">
        <v>50</v>
      </c>
      <c r="F45">
        <v>118</v>
      </c>
      <c r="G45">
        <v>74</v>
      </c>
      <c r="H45">
        <v>1</v>
      </c>
      <c r="I45">
        <v>0</v>
      </c>
      <c r="J45">
        <v>1</v>
      </c>
      <c r="K45">
        <v>0</v>
      </c>
    </row>
    <row r="46" spans="1:11" x14ac:dyDescent="0.15">
      <c r="A46">
        <v>45</v>
      </c>
      <c r="B46">
        <v>2</v>
      </c>
      <c r="C46">
        <v>61</v>
      </c>
      <c r="D46">
        <v>166</v>
      </c>
      <c r="E46">
        <v>58</v>
      </c>
      <c r="F46">
        <v>134</v>
      </c>
      <c r="G46">
        <v>68</v>
      </c>
      <c r="H46">
        <v>1</v>
      </c>
      <c r="I46">
        <v>0</v>
      </c>
      <c r="J46">
        <v>1</v>
      </c>
      <c r="K46">
        <v>1</v>
      </c>
    </row>
    <row r="47" spans="1:11" x14ac:dyDescent="0.15">
      <c r="A47">
        <v>46</v>
      </c>
      <c r="B47">
        <v>2</v>
      </c>
      <c r="C47">
        <v>54</v>
      </c>
      <c r="D47">
        <v>161</v>
      </c>
      <c r="E47">
        <v>69</v>
      </c>
      <c r="F47">
        <v>144</v>
      </c>
      <c r="G47">
        <v>68</v>
      </c>
      <c r="H47">
        <v>0</v>
      </c>
      <c r="I47">
        <v>0</v>
      </c>
      <c r="J47">
        <v>0</v>
      </c>
      <c r="K47">
        <v>0</v>
      </c>
    </row>
    <row r="48" spans="1:11" x14ac:dyDescent="0.15">
      <c r="A48">
        <v>47</v>
      </c>
      <c r="B48">
        <v>2</v>
      </c>
      <c r="C48">
        <v>55</v>
      </c>
      <c r="D48">
        <v>159</v>
      </c>
      <c r="E48">
        <v>60</v>
      </c>
      <c r="F48">
        <v>128</v>
      </c>
      <c r="G48">
        <v>64</v>
      </c>
      <c r="H48">
        <v>0</v>
      </c>
      <c r="I48">
        <v>0</v>
      </c>
      <c r="J48">
        <v>0</v>
      </c>
      <c r="K48">
        <v>0</v>
      </c>
    </row>
    <row r="49" spans="1:11" x14ac:dyDescent="0.15">
      <c r="A49">
        <v>48</v>
      </c>
      <c r="B49">
        <v>1</v>
      </c>
      <c r="C49">
        <v>48</v>
      </c>
      <c r="D49">
        <v>171</v>
      </c>
      <c r="E49">
        <v>71</v>
      </c>
      <c r="F49">
        <v>142</v>
      </c>
      <c r="G49">
        <v>76</v>
      </c>
      <c r="H49">
        <v>1</v>
      </c>
      <c r="I49">
        <v>1</v>
      </c>
      <c r="J49">
        <v>1</v>
      </c>
      <c r="K49">
        <v>1</v>
      </c>
    </row>
  </sheetData>
  <phoneticPr fontId="2"/>
  <printOptions headings="1"/>
  <pageMargins left="0.74803149606299213" right="0.74803149606299213" top="0.98425196850393704" bottom="0.98425196850393704" header="0.51181102362204722" footer="0.51181102362204722"/>
  <pageSetup paperSize="9" scale="83" orientation="portrait" r:id="rId1"/>
  <headerFooter alignWithMargins="0">
    <oddHeader>&amp;L&amp;F&amp;C&amp;A</oddHeader>
    <oddFooter>&amp;P ページ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18"/>
  <sheetViews>
    <sheetView tabSelected="1" zoomScaleNormal="100" workbookViewId="0"/>
  </sheetViews>
  <sheetFormatPr defaultRowHeight="13.5" x14ac:dyDescent="0.15"/>
  <cols>
    <col min="1" max="1" width="19.375" customWidth="1"/>
    <col min="2" max="3" width="9.375" bestFit="1" customWidth="1"/>
    <col min="4" max="4" width="5.125" customWidth="1"/>
    <col min="6" max="6" width="21.375" customWidth="1"/>
  </cols>
  <sheetData>
    <row r="1" spans="1:7" x14ac:dyDescent="0.15">
      <c r="A1" t="s">
        <v>21</v>
      </c>
    </row>
    <row r="3" spans="1:7" x14ac:dyDescent="0.15">
      <c r="A3" s="4" t="s">
        <v>12</v>
      </c>
      <c r="B3" s="4" t="s">
        <v>22</v>
      </c>
      <c r="C3" s="2"/>
      <c r="D3" s="3"/>
    </row>
    <row r="4" spans="1:7" x14ac:dyDescent="0.15">
      <c r="A4" s="4" t="s">
        <v>10</v>
      </c>
      <c r="B4" s="1">
        <v>0</v>
      </c>
      <c r="C4" s="7">
        <v>1</v>
      </c>
      <c r="D4" s="8" t="s">
        <v>11</v>
      </c>
    </row>
    <row r="5" spans="1:7" x14ac:dyDescent="0.15">
      <c r="A5" s="1" t="s">
        <v>26</v>
      </c>
      <c r="B5" s="1">
        <v>15</v>
      </c>
      <c r="C5" s="7">
        <v>10</v>
      </c>
      <c r="D5" s="8">
        <v>25</v>
      </c>
    </row>
    <row r="6" spans="1:7" x14ac:dyDescent="0.15">
      <c r="A6" s="5" t="s">
        <v>27</v>
      </c>
      <c r="B6" s="5">
        <v>11</v>
      </c>
      <c r="C6">
        <v>12</v>
      </c>
      <c r="D6" s="9">
        <v>23</v>
      </c>
    </row>
    <row r="7" spans="1:7" x14ac:dyDescent="0.15">
      <c r="A7" s="6" t="s">
        <v>11</v>
      </c>
      <c r="B7" s="6">
        <v>26</v>
      </c>
      <c r="C7" s="10">
        <v>22</v>
      </c>
      <c r="D7" s="11">
        <v>48</v>
      </c>
    </row>
    <row r="10" spans="1:7" x14ac:dyDescent="0.15">
      <c r="A10" t="s">
        <v>13</v>
      </c>
      <c r="F10" t="s">
        <v>14</v>
      </c>
      <c r="G10" t="s">
        <v>15</v>
      </c>
    </row>
    <row r="12" spans="1:7" x14ac:dyDescent="0.15">
      <c r="A12" s="1"/>
      <c r="B12" s="1" t="s">
        <v>23</v>
      </c>
      <c r="C12" s="2"/>
      <c r="D12" s="3"/>
    </row>
    <row r="13" spans="1:7" x14ac:dyDescent="0.15">
      <c r="A13" s="1" t="s">
        <v>10</v>
      </c>
      <c r="B13" s="1">
        <v>0</v>
      </c>
      <c r="C13" s="7">
        <v>1</v>
      </c>
      <c r="D13" s="8" t="s">
        <v>11</v>
      </c>
    </row>
    <row r="14" spans="1:7" x14ac:dyDescent="0.15">
      <c r="A14" s="1" t="s">
        <v>25</v>
      </c>
      <c r="B14" s="12">
        <f>B$16*$D14/$D$16</f>
        <v>13.541666666666666</v>
      </c>
      <c r="C14" s="13">
        <f>C$16*$D14/$D$16</f>
        <v>11.458333333333334</v>
      </c>
      <c r="D14" s="8">
        <v>25</v>
      </c>
      <c r="F14" s="14" t="s">
        <v>16</v>
      </c>
      <c r="G14" s="14" t="s">
        <v>17</v>
      </c>
    </row>
    <row r="15" spans="1:7" x14ac:dyDescent="0.15">
      <c r="A15" s="5" t="s">
        <v>24</v>
      </c>
      <c r="B15" s="15">
        <f>B$16*$D15/$D$16</f>
        <v>12.458333333333334</v>
      </c>
      <c r="C15" s="16">
        <f>C$16*$D15/$D$16</f>
        <v>10.541666666666666</v>
      </c>
      <c r="D15" s="9">
        <v>23</v>
      </c>
      <c r="F15" s="14" t="s">
        <v>18</v>
      </c>
      <c r="G15" s="14" t="s">
        <v>19</v>
      </c>
    </row>
    <row r="16" spans="1:7" x14ac:dyDescent="0.15">
      <c r="A16" s="6" t="s">
        <v>11</v>
      </c>
      <c r="B16" s="6">
        <v>26</v>
      </c>
      <c r="C16" s="10">
        <v>22</v>
      </c>
      <c r="D16" s="11">
        <v>48</v>
      </c>
    </row>
    <row r="18" spans="1:6" x14ac:dyDescent="0.15">
      <c r="A18" t="s">
        <v>60</v>
      </c>
      <c r="B18" s="17">
        <f>CHITEST(B5:C6,B14:C15)</f>
        <v>0.39775229534655543</v>
      </c>
      <c r="F18" s="18" t="s">
        <v>20</v>
      </c>
    </row>
  </sheetData>
  <phoneticPr fontId="2"/>
  <printOptions headings="1"/>
  <pageMargins left="0.70866141732283472" right="0.70866141732283472" top="0.74803149606299213" bottom="0.74803149606299213" header="0.31496062992125984" footer="0.31496062992125984"/>
  <pageSetup paperSize="9" scale="93" orientation="portrait" r:id="rId2"/>
  <headerFooter>
    <oddHeader>&amp;L&amp;F&amp;C&amp;A</oddHeader>
    <oddFooter>&amp;P ページ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10"/>
  <sheetViews>
    <sheetView zoomScaleNormal="160" workbookViewId="0"/>
  </sheetViews>
  <sheetFormatPr defaultRowHeight="13.5" x14ac:dyDescent="0.15"/>
  <cols>
    <col min="1" max="1" width="3.125" style="19" customWidth="1"/>
    <col min="2" max="3" width="4.25" style="19" customWidth="1"/>
    <col min="4" max="4" width="3.125" style="19" customWidth="1"/>
    <col min="5" max="5" width="21.375" style="19" customWidth="1"/>
    <col min="6" max="6" width="7.625" style="20" customWidth="1"/>
    <col min="7" max="7" width="22.5" style="19" customWidth="1"/>
    <col min="8" max="16384" width="9" style="19"/>
  </cols>
  <sheetData>
    <row r="1" spans="1:7" ht="26.25" customHeight="1" x14ac:dyDescent="0.15">
      <c r="A1" s="24"/>
      <c r="B1" s="23" t="s">
        <v>44</v>
      </c>
      <c r="C1" s="23" t="s">
        <v>43</v>
      </c>
      <c r="D1" s="24"/>
      <c r="E1" s="24"/>
      <c r="F1" s="25"/>
      <c r="G1" s="24"/>
    </row>
    <row r="2" spans="1:7" x14ac:dyDescent="0.15">
      <c r="A2" s="24" t="s">
        <v>25</v>
      </c>
      <c r="B2" s="24">
        <v>15</v>
      </c>
      <c r="C2" s="24">
        <v>10</v>
      </c>
      <c r="D2" s="24"/>
      <c r="E2" s="24" t="s">
        <v>42</v>
      </c>
      <c r="F2" s="22">
        <f>B2/C2</f>
        <v>1.5</v>
      </c>
      <c r="G2" s="21" t="s">
        <v>41</v>
      </c>
    </row>
    <row r="3" spans="1:7" x14ac:dyDescent="0.15">
      <c r="A3" s="24" t="s">
        <v>24</v>
      </c>
      <c r="B3" s="24">
        <v>11</v>
      </c>
      <c r="C3" s="24">
        <v>12</v>
      </c>
      <c r="D3" s="24"/>
      <c r="E3" s="24" t="s">
        <v>40</v>
      </c>
      <c r="F3" s="22">
        <f>B3/C3</f>
        <v>0.91666666666666663</v>
      </c>
      <c r="G3" s="21" t="s">
        <v>39</v>
      </c>
    </row>
    <row r="4" spans="1:7" x14ac:dyDescent="0.15">
      <c r="A4" s="24"/>
      <c r="B4" s="24"/>
      <c r="C4" s="24"/>
      <c r="D4" s="24"/>
      <c r="E4" s="24" t="s">
        <v>38</v>
      </c>
      <c r="F4" s="22">
        <f>F2/F3</f>
        <v>1.6363636363636365</v>
      </c>
      <c r="G4" s="21" t="s">
        <v>37</v>
      </c>
    </row>
    <row r="5" spans="1:7" x14ac:dyDescent="0.15">
      <c r="A5" s="24"/>
      <c r="B5" s="24"/>
      <c r="C5" s="24"/>
      <c r="D5" s="24"/>
      <c r="E5" s="24"/>
      <c r="F5" s="22">
        <f>(1/B2+1/C2)</f>
        <v>0.16666666666666669</v>
      </c>
      <c r="G5" s="21" t="s">
        <v>36</v>
      </c>
    </row>
    <row r="6" spans="1:7" x14ac:dyDescent="0.15">
      <c r="A6" s="24"/>
      <c r="B6" s="24"/>
      <c r="C6" s="24"/>
      <c r="D6" s="24"/>
      <c r="E6" s="24"/>
      <c r="F6" s="22">
        <f>(1/B3+1/C3)</f>
        <v>0.17424242424242425</v>
      </c>
      <c r="G6" s="21" t="s">
        <v>35</v>
      </c>
    </row>
    <row r="7" spans="1:7" x14ac:dyDescent="0.15">
      <c r="A7" s="24"/>
      <c r="B7" s="24"/>
      <c r="C7" s="24"/>
      <c r="D7" s="24"/>
      <c r="E7" s="24" t="s">
        <v>34</v>
      </c>
      <c r="F7" s="22">
        <f>SQRT(F5+F6)</f>
        <v>0.58387420812114221</v>
      </c>
      <c r="G7" s="21" t="s">
        <v>33</v>
      </c>
    </row>
    <row r="8" spans="1:7" ht="27" customHeight="1" x14ac:dyDescent="0.15">
      <c r="A8" s="24"/>
      <c r="B8" s="24"/>
      <c r="C8" s="24"/>
      <c r="D8" s="24"/>
      <c r="E8" s="23" t="s">
        <v>32</v>
      </c>
      <c r="F8" s="22">
        <f>EXP(LN(F4)-1.96*F7)</f>
        <v>0.52104599299712695</v>
      </c>
      <c r="G8" s="21" t="s">
        <v>31</v>
      </c>
    </row>
    <row r="9" spans="1:7" ht="27" customHeight="1" x14ac:dyDescent="0.15">
      <c r="A9" s="24"/>
      <c r="B9" s="24"/>
      <c r="C9" s="24"/>
      <c r="D9" s="24"/>
      <c r="E9" s="23" t="s">
        <v>30</v>
      </c>
      <c r="F9" s="22">
        <f>EXP(LN(F4)+1.96*F7)</f>
        <v>5.1390587134368166</v>
      </c>
      <c r="G9" s="21" t="s">
        <v>29</v>
      </c>
    </row>
    <row r="10" spans="1:7" x14ac:dyDescent="0.15">
      <c r="A10" s="29" t="s">
        <v>28</v>
      </c>
      <c r="B10" s="29"/>
      <c r="C10" s="29"/>
      <c r="D10" s="29"/>
      <c r="E10" s="29"/>
      <c r="F10" s="29"/>
      <c r="G10" s="29"/>
    </row>
  </sheetData>
  <mergeCells count="1">
    <mergeCell ref="A10:G10"/>
  </mergeCells>
  <phoneticPr fontId="2"/>
  <printOptions headings="1"/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  <headerFooter>
    <oddHeader>&amp;L&amp;F&amp;C&amp;A</oddHeader>
    <oddFooter>&amp;P ページ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8"/>
  <sheetViews>
    <sheetView zoomScaleNormal="150" workbookViewId="0"/>
  </sheetViews>
  <sheetFormatPr defaultRowHeight="13.5" x14ac:dyDescent="0.15"/>
  <cols>
    <col min="1" max="1" width="4.625" style="19" customWidth="1"/>
    <col min="2" max="2" width="4.875" style="19" customWidth="1"/>
    <col min="3" max="3" width="4.5" style="19" customWidth="1"/>
    <col min="4" max="4" width="4.125" style="19" customWidth="1"/>
    <col min="5" max="5" width="30" style="19" bestFit="1" customWidth="1"/>
    <col min="6" max="6" width="10.5" style="20" customWidth="1"/>
    <col min="7" max="7" width="41.625" style="19" customWidth="1"/>
    <col min="8" max="16384" width="9" style="19"/>
  </cols>
  <sheetData>
    <row r="1" spans="1:7" ht="26.25" customHeight="1" x14ac:dyDescent="0.15">
      <c r="A1" s="24"/>
      <c r="B1" s="23" t="s">
        <v>44</v>
      </c>
      <c r="C1" s="23" t="s">
        <v>43</v>
      </c>
      <c r="D1" s="24" t="s">
        <v>58</v>
      </c>
      <c r="E1" s="24"/>
      <c r="F1" s="25"/>
      <c r="G1" s="24"/>
    </row>
    <row r="2" spans="1:7" ht="25.7" customHeight="1" x14ac:dyDescent="0.15">
      <c r="A2" s="24" t="s">
        <v>25</v>
      </c>
      <c r="B2" s="24">
        <v>15</v>
      </c>
      <c r="C2" s="24">
        <v>10</v>
      </c>
      <c r="D2" s="24">
        <v>25</v>
      </c>
      <c r="E2" s="23" t="s">
        <v>57</v>
      </c>
      <c r="F2" s="22">
        <f>C2/D2</f>
        <v>0.4</v>
      </c>
      <c r="G2" s="21" t="s">
        <v>56</v>
      </c>
    </row>
    <row r="3" spans="1:7" ht="26.25" customHeight="1" x14ac:dyDescent="0.15">
      <c r="A3" s="24" t="s">
        <v>24</v>
      </c>
      <c r="B3" s="24">
        <v>11</v>
      </c>
      <c r="C3" s="24">
        <v>12</v>
      </c>
      <c r="D3" s="24">
        <v>23</v>
      </c>
      <c r="E3" s="23" t="s">
        <v>55</v>
      </c>
      <c r="F3" s="22">
        <f>C3/D3</f>
        <v>0.52173913043478259</v>
      </c>
      <c r="G3" s="21" t="s">
        <v>54</v>
      </c>
    </row>
    <row r="4" spans="1:7" ht="26.25" customHeight="1" x14ac:dyDescent="0.15">
      <c r="A4" s="24"/>
      <c r="B4" s="24"/>
      <c r="C4" s="24"/>
      <c r="D4" s="24"/>
      <c r="E4" s="23" t="s">
        <v>53</v>
      </c>
      <c r="F4" s="22">
        <f>(C2+C3)/(D2+D3)</f>
        <v>0.45833333333333331</v>
      </c>
      <c r="G4" s="21" t="s">
        <v>52</v>
      </c>
    </row>
    <row r="5" spans="1:7" ht="26.25" customHeight="1" x14ac:dyDescent="0.15">
      <c r="A5" s="24"/>
      <c r="B5" s="24"/>
      <c r="C5" s="24"/>
      <c r="D5" s="24"/>
      <c r="E5" s="23" t="s">
        <v>51</v>
      </c>
      <c r="F5" s="25">
        <f>F3-F2</f>
        <v>0.12173913043478257</v>
      </c>
      <c r="G5" s="26" t="s">
        <v>50</v>
      </c>
    </row>
    <row r="6" spans="1:7" ht="26.25" customHeight="1" x14ac:dyDescent="0.15">
      <c r="A6" s="24"/>
      <c r="B6" s="24"/>
      <c r="C6" s="24"/>
      <c r="D6" s="24"/>
      <c r="E6" s="23" t="s">
        <v>49</v>
      </c>
      <c r="F6" s="28">
        <f>(F3-F2)-1.96*SQRT(F4*(1-F4)*(1/D2+1/D3))</f>
        <v>-0.16042353207736137</v>
      </c>
      <c r="G6" s="27" t="s">
        <v>48</v>
      </c>
    </row>
    <row r="7" spans="1:7" ht="25.7" customHeight="1" x14ac:dyDescent="0.15">
      <c r="A7" s="24"/>
      <c r="B7" s="24"/>
      <c r="C7" s="24"/>
      <c r="D7" s="24"/>
      <c r="E7" s="23" t="s">
        <v>47</v>
      </c>
      <c r="F7" s="25">
        <f>(F3-F2)+1.96*SQRT(F4*(1-F4)*(1/D2+1/D3))</f>
        <v>0.40390179294692652</v>
      </c>
      <c r="G7" s="26" t="s">
        <v>46</v>
      </c>
    </row>
    <row r="8" spans="1:7" x14ac:dyDescent="0.15">
      <c r="A8" s="29" t="s">
        <v>45</v>
      </c>
      <c r="B8" s="29"/>
      <c r="C8" s="29"/>
      <c r="D8" s="29"/>
      <c r="E8" s="29"/>
      <c r="F8" s="29"/>
      <c r="G8" s="29"/>
    </row>
  </sheetData>
  <mergeCells count="1">
    <mergeCell ref="A8:G8"/>
  </mergeCells>
  <phoneticPr fontId="2"/>
  <printOptions headings="1"/>
  <pageMargins left="0.70866141732283472" right="0.70866141732283472" top="0.74803149606299213" bottom="0.74803149606299213" header="0.31496062992125984" footer="0.31496062992125984"/>
  <pageSetup paperSize="9" scale="85" orientation="portrait" horizontalDpi="300" verticalDpi="300" r:id="rId1"/>
  <headerFooter>
    <oddHeader>&amp;L&amp;F&amp;C&amp;A</oddHeader>
    <oddFooter>&amp;P ページ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EC20B3014EDB7479223C1F162DCCE71" ma:contentTypeVersion="14" ma:contentTypeDescription="新しいドキュメントを作成します。" ma:contentTypeScope="" ma:versionID="335a8bf5f06b8244321e475889abd8fa">
  <xsd:schema xmlns:xsd="http://www.w3.org/2001/XMLSchema" xmlns:xs="http://www.w3.org/2001/XMLSchema" xmlns:p="http://schemas.microsoft.com/office/2006/metadata/properties" xmlns:ns2="42c613f5-89a3-47dc-9776-be020d1ce551" xmlns:ns3="8f00a78e-250e-426e-b848-d0b461fd060d" targetNamespace="http://schemas.microsoft.com/office/2006/metadata/properties" ma:root="true" ma:fieldsID="041f11a9b1adff6a67be0709da5fec96" ns2:_="" ns3:_="">
    <xsd:import namespace="42c613f5-89a3-47dc-9776-be020d1ce551"/>
    <xsd:import namespace="8f00a78e-250e-426e-b848-d0b461fd060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c613f5-89a3-47dc-9776-be020d1ce55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f11061fb-cc37-4219-85ee-f33caf5dc68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00a78e-250e-426e-b848-d0b461fd060d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88a3ae0d-cf4f-4759-9ff1-7cb0bf619ff1}" ma:internalName="TaxCatchAll" ma:showField="CatchAllData" ma:web="8f00a78e-250e-426e-b848-d0b461fd060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93EFFA3-C953-45BB-A184-D626D442F70A}"/>
</file>

<file path=customXml/itemProps2.xml><?xml version="1.0" encoding="utf-8"?>
<ds:datastoreItem xmlns:ds="http://schemas.openxmlformats.org/officeDocument/2006/customXml" ds:itemID="{20E8D76B-8921-4F2C-B430-B210595278B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サンプルデータ</vt:lpstr>
      <vt:lpstr>Ⅱ-05（56ページ）</vt:lpstr>
      <vt:lpstr>Ⅱ-05（60ページ）</vt:lpstr>
      <vt:lpstr>Ⅱ-05（62ページ）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2023-09-22T07:56:25Z</dcterms:created>
  <dcterms:modified xsi:type="dcterms:W3CDTF">2023-09-22T07:56:46Z</dcterms:modified>
</cp:coreProperties>
</file>