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3F1E9623-A4E8-4207-8D82-A635B7792133}" xr6:coauthVersionLast="47" xr6:coauthVersionMax="47" xr10:uidLastSave="{00000000-0000-0000-0000-000000000000}"/>
  <bookViews>
    <workbookView xWindow="1080" yWindow="1065" windowWidth="23595" windowHeight="13095" tabRatio="512" xr2:uid="{00000000-000D-0000-FFFF-FFFF00000000}"/>
  </bookViews>
  <sheets>
    <sheet name="Ⅲ-07（112ページ，回答データサンプル）" sheetId="1" r:id="rId1"/>
    <sheet name="Ⅲ-07（113ページ，2×2表）" sheetId="10" r:id="rId2"/>
    <sheet name="Ⅲ-07（113ページ，図1）" sheetId="14" r:id="rId3"/>
    <sheet name="Ⅲ-07（116ページ）" sheetId="12" r:id="rId4"/>
    <sheet name="Ⅲ-07（117ページ，問題）" sheetId="13" r:id="rId5"/>
  </sheet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4" l="1"/>
  <c r="G25" i="14" s="1"/>
  <c r="G22" i="14"/>
  <c r="D19" i="14"/>
  <c r="C19" i="14"/>
  <c r="D18" i="14"/>
  <c r="C18" i="14"/>
  <c r="E7" i="13"/>
  <c r="D7" i="13"/>
  <c r="C7" i="13"/>
  <c r="F7" i="13" s="1"/>
  <c r="F6" i="13"/>
  <c r="F5" i="13"/>
  <c r="F4" i="13"/>
  <c r="N19" i="12"/>
  <c r="M19" i="12"/>
  <c r="M28" i="12" s="1"/>
  <c r="L19" i="12"/>
  <c r="K19" i="12"/>
  <c r="N18" i="12"/>
  <c r="M18" i="12"/>
  <c r="L18" i="12"/>
  <c r="L27" i="12" s="1"/>
  <c r="K18" i="12"/>
  <c r="K27" i="12" s="1"/>
  <c r="N17" i="12"/>
  <c r="M17" i="12"/>
  <c r="L17" i="12"/>
  <c r="K17" i="12"/>
  <c r="N16" i="12"/>
  <c r="N25" i="12" s="1"/>
  <c r="M16" i="12"/>
  <c r="L16" i="12"/>
  <c r="L25" i="12" s="1"/>
  <c r="K16" i="12"/>
  <c r="K25" i="12" s="1"/>
  <c r="F8" i="12"/>
  <c r="E8" i="12"/>
  <c r="D8" i="12"/>
  <c r="C8" i="12"/>
  <c r="G8" i="12" s="1"/>
  <c r="G7" i="12"/>
  <c r="G6" i="12"/>
  <c r="G5" i="12"/>
  <c r="G4" i="12"/>
  <c r="G24" i="14" l="1"/>
  <c r="M38" i="12"/>
  <c r="M36" i="12"/>
  <c r="N38" i="12"/>
  <c r="L39" i="12"/>
  <c r="L36" i="12"/>
  <c r="L38" i="12"/>
  <c r="K38" i="12"/>
  <c r="K36" i="12"/>
  <c r="K37" i="12"/>
  <c r="K39" i="12"/>
  <c r="L37" i="12"/>
  <c r="M37" i="12"/>
  <c r="N37" i="12"/>
  <c r="N39" i="12"/>
  <c r="M27" i="12"/>
  <c r="N27" i="12"/>
  <c r="K28" i="12"/>
  <c r="L26" i="12"/>
  <c r="N36" i="12"/>
  <c r="M26" i="12"/>
  <c r="N26" i="12"/>
  <c r="M39" i="12"/>
  <c r="M25" i="12"/>
  <c r="O29" i="12" s="1"/>
  <c r="O30" i="12" s="1"/>
  <c r="K26" i="12"/>
  <c r="L28" i="12"/>
  <c r="N28" i="12"/>
  <c r="O40" i="12" l="1"/>
  <c r="O41" i="12" s="1"/>
  <c r="G43" i="12" s="1"/>
</calcChain>
</file>

<file path=xl/sharedStrings.xml><?xml version="1.0" encoding="utf-8"?>
<sst xmlns="http://schemas.openxmlformats.org/spreadsheetml/2006/main" count="301" uniqueCount="105">
  <si>
    <t>合計</t>
    <rPh sb="0" eb="2">
      <t>ゴウケイ</t>
    </rPh>
    <phoneticPr fontId="3"/>
  </si>
  <si>
    <t>2回目回答</t>
    <rPh sb="1" eb="3">
      <t>カイメ</t>
    </rPh>
    <rPh sb="3" eb="5">
      <t>カイトウ</t>
    </rPh>
    <phoneticPr fontId="3"/>
  </si>
  <si>
    <t>合計</t>
  </si>
  <si>
    <t>番号</t>
    <rPh sb="0" eb="2">
      <t>ﾊﾞﾝｺﾞｳ</t>
    </rPh>
    <phoneticPr fontId="0" type="noConversion"/>
  </si>
  <si>
    <t>性</t>
    <rPh sb="0" eb="1">
      <t>ｾｲ</t>
    </rPh>
    <phoneticPr fontId="0" type="noConversion"/>
  </si>
  <si>
    <t>1回目回答</t>
    <rPh sb="1" eb="3">
      <t>ｶｲﾒ</t>
    </rPh>
    <rPh sb="3" eb="5">
      <t>ｶｲﾄｳ</t>
    </rPh>
    <phoneticPr fontId="0" type="noConversion"/>
  </si>
  <si>
    <t>2回目回答</t>
    <rPh sb="1" eb="3">
      <t>ｶｲﾒ</t>
    </rPh>
    <rPh sb="3" eb="5">
      <t>ｶｲﾄｳ</t>
    </rPh>
    <phoneticPr fontId="0" type="noConversion"/>
  </si>
  <si>
    <t>男</t>
  </si>
  <si>
    <t>女</t>
  </si>
  <si>
    <t>総計</t>
  </si>
  <si>
    <t>a) クロス集計表</t>
    <rPh sb="6" eb="9">
      <t>シュウケイヒョウ</t>
    </rPh>
    <phoneticPr fontId="3"/>
  </si>
  <si>
    <t>c) 2回の回答のカテゴリー差</t>
    <rPh sb="4" eb="5">
      <t>カイ</t>
    </rPh>
    <rPh sb="6" eb="8">
      <t>カイトウ</t>
    </rPh>
    <rPh sb="14" eb="15">
      <t>サ</t>
    </rPh>
    <phoneticPr fontId="3"/>
  </si>
  <si>
    <t>1回目回答</t>
    <rPh sb="1" eb="3">
      <t>カイメ</t>
    </rPh>
    <phoneticPr fontId="3"/>
  </si>
  <si>
    <t>（値）</t>
    <rPh sb="1" eb="2">
      <t>アタイ</t>
    </rPh>
    <phoneticPr fontId="3"/>
  </si>
  <si>
    <t>③カッパ統計量</t>
    <rPh sb="4" eb="7">
      <t>トウケイリョウ</t>
    </rPh>
    <phoneticPr fontId="3"/>
  </si>
  <si>
    <t>（Excelの数式）</t>
    <rPh sb="7" eb="9">
      <t>スウシキ</t>
    </rPh>
    <phoneticPr fontId="3"/>
  </si>
  <si>
    <t>=1-K4/($D$10-1)</t>
    <phoneticPr fontId="3"/>
  </si>
  <si>
    <t>=1-L4/($D$10-1)</t>
    <phoneticPr fontId="3"/>
  </si>
  <si>
    <t>=1-M4/($D$10-1)</t>
    <phoneticPr fontId="3"/>
  </si>
  <si>
    <t>=1-N4/($D$10-1)</t>
    <phoneticPr fontId="3"/>
  </si>
  <si>
    <t>=1-K5/($D$10-1)</t>
    <phoneticPr fontId="3"/>
  </si>
  <si>
    <t>=1-L5/($D$10-1)</t>
    <phoneticPr fontId="3"/>
  </si>
  <si>
    <t>=1-M5/($D$10-1)</t>
    <phoneticPr fontId="3"/>
  </si>
  <si>
    <t>=1-N5/($D$10-1)</t>
    <phoneticPr fontId="3"/>
  </si>
  <si>
    <t>=1-K6/($D$10-1)</t>
    <phoneticPr fontId="3"/>
  </si>
  <si>
    <t>=1-L6/($D$10-1)</t>
    <phoneticPr fontId="3"/>
  </si>
  <si>
    <t>=1-M6/($D$10-1)</t>
    <phoneticPr fontId="3"/>
  </si>
  <si>
    <t>=1-N6/($D$10-1)</t>
    <phoneticPr fontId="3"/>
  </si>
  <si>
    <t>=1-K7/($D$10-1)</t>
    <phoneticPr fontId="3"/>
  </si>
  <si>
    <t>=1-L7/($D$10-1)</t>
    <phoneticPr fontId="3"/>
  </si>
  <si>
    <t>=1-M7/($D$10-1)</t>
    <phoneticPr fontId="3"/>
  </si>
  <si>
    <t>=1-N7/($D$10-1)</t>
    <phoneticPr fontId="3"/>
  </si>
  <si>
    <t>=K16*C4</t>
    <phoneticPr fontId="3"/>
  </si>
  <si>
    <t>=L16*D4</t>
    <phoneticPr fontId="3"/>
  </si>
  <si>
    <t>=M16*E4</t>
    <phoneticPr fontId="3"/>
  </si>
  <si>
    <t>=N16*F4</t>
    <phoneticPr fontId="3"/>
  </si>
  <si>
    <t>=K17*C5</t>
    <phoneticPr fontId="3"/>
  </si>
  <si>
    <t>=L17*D5</t>
    <phoneticPr fontId="3"/>
  </si>
  <si>
    <t>=M17*E5</t>
    <phoneticPr fontId="3"/>
  </si>
  <si>
    <t>=N17*F5</t>
    <phoneticPr fontId="3"/>
  </si>
  <si>
    <t>=K18*C6</t>
    <phoneticPr fontId="3"/>
  </si>
  <si>
    <t>=L18*D6</t>
    <phoneticPr fontId="3"/>
  </si>
  <si>
    <t>=M18*E6</t>
    <phoneticPr fontId="3"/>
  </si>
  <si>
    <t>=N18*F6</t>
    <phoneticPr fontId="3"/>
  </si>
  <si>
    <t>=K19*C7</t>
    <phoneticPr fontId="3"/>
  </si>
  <si>
    <t>=L19*D7</t>
    <phoneticPr fontId="3"/>
  </si>
  <si>
    <t>=M19*E7</t>
    <phoneticPr fontId="3"/>
  </si>
  <si>
    <t>=N19*F7</t>
    <phoneticPr fontId="3"/>
  </si>
  <si>
    <t>=SUM(K25:N28)</t>
    <phoneticPr fontId="3"/>
  </si>
  <si>
    <t>=O29/G8</t>
    <phoneticPr fontId="3"/>
  </si>
  <si>
    <t>=K16*$G4*C$8/$G$8</t>
    <phoneticPr fontId="3"/>
  </si>
  <si>
    <t>=L16*$G4*D$8/$G$8</t>
    <phoneticPr fontId="3"/>
  </si>
  <si>
    <t>=M16*$G4*E$8/$G$8</t>
    <phoneticPr fontId="3"/>
  </si>
  <si>
    <t>=N16*$G4*F$8/$G$8</t>
    <phoneticPr fontId="3"/>
  </si>
  <si>
    <t>=K17*$G5*C$8/$G$8</t>
    <phoneticPr fontId="3"/>
  </si>
  <si>
    <t>=L17*$G5*D$8/$G$8</t>
    <phoneticPr fontId="3"/>
  </si>
  <si>
    <t>=M17*$G5*E$8/$G$8</t>
    <phoneticPr fontId="3"/>
  </si>
  <si>
    <t>=N17*$G5*F$8/$G$8</t>
    <phoneticPr fontId="3"/>
  </si>
  <si>
    <t>=K18*$G6*C$8/$G$8</t>
    <phoneticPr fontId="3"/>
  </si>
  <si>
    <t>=L18*$G6*D$8/$G$8</t>
    <phoneticPr fontId="3"/>
  </si>
  <si>
    <t>=M18*$G6*E$8/$G$8</t>
    <phoneticPr fontId="3"/>
  </si>
  <si>
    <t>=N18*$G6*F$8/$G$8</t>
    <phoneticPr fontId="3"/>
  </si>
  <si>
    <t>=K19*$G7*C$8/$G$8</t>
    <phoneticPr fontId="3"/>
  </si>
  <si>
    <t>=L19*$G7*D$8/$G$8</t>
    <phoneticPr fontId="3"/>
  </si>
  <si>
    <t>=M19*$G7*E$8/$G$8</t>
    <phoneticPr fontId="3"/>
  </si>
  <si>
    <t>=N19*$G7*F$8/$G$8</t>
    <phoneticPr fontId="3"/>
  </si>
  <si>
    <t>=SUM(K36:N39)</t>
    <phoneticPr fontId="3"/>
  </si>
  <si>
    <t>=O40/G8</t>
    <phoneticPr fontId="3"/>
  </si>
  <si>
    <t>=(O30-O41)/(1-O41)</t>
    <phoneticPr fontId="3"/>
  </si>
  <si>
    <t>健康</t>
  </si>
  <si>
    <t>不健康</t>
  </si>
  <si>
    <t>2回目</t>
  </si>
  <si>
    <t>1回目</t>
  </si>
  <si>
    <t>=(C4+D5)/E6</t>
    <phoneticPr fontId="3"/>
  </si>
  <si>
    <t>=(C18+D19)/E20</t>
    <phoneticPr fontId="3"/>
  </si>
  <si>
    <t>=(G22-G23)/(1-G23)</t>
    <phoneticPr fontId="3"/>
  </si>
  <si>
    <t>④カッパ統計量の標準誤差</t>
    <rPh sb="4" eb="7">
      <t>トウケイリョウ</t>
    </rPh>
    <rPh sb="8" eb="10">
      <t>ヒョウジュン</t>
    </rPh>
    <rPh sb="10" eb="12">
      <t>ゴサ</t>
    </rPh>
    <phoneticPr fontId="3"/>
  </si>
  <si>
    <t>=SQRT((G22*(1-G22))/(E6*(1-G23)^2))</t>
    <phoneticPr fontId="3"/>
  </si>
  <si>
    <t>=E11*C13/E13</t>
    <phoneticPr fontId="3"/>
  </si>
  <si>
    <t>=E11*D13/E13</t>
    <phoneticPr fontId="3"/>
  </si>
  <si>
    <t>=E12*D13/E13</t>
    <phoneticPr fontId="3"/>
  </si>
  <si>
    <t>=E12*C13/E13</t>
    <phoneticPr fontId="3"/>
  </si>
  <si>
    <t>=SUM(C11:C12)</t>
    <phoneticPr fontId="3"/>
  </si>
  <si>
    <t>=SUM(D11:D12)</t>
    <phoneticPr fontId="3"/>
  </si>
  <si>
    <t>=SUM(C11:D11)</t>
    <phoneticPr fontId="3"/>
  </si>
  <si>
    <t>=SUM(C12:D12)</t>
    <phoneticPr fontId="3"/>
  </si>
  <si>
    <t>=SUM(C11:D12)</t>
    <phoneticPr fontId="3"/>
  </si>
  <si>
    <t>b) 期待値の計算式</t>
    <rPh sb="3" eb="6">
      <t>キタイチ</t>
    </rPh>
    <rPh sb="7" eb="9">
      <t>ケイサン</t>
    </rPh>
    <rPh sb="9" eb="10">
      <t>シキ</t>
    </rPh>
    <phoneticPr fontId="3"/>
  </si>
  <si>
    <t>c) 期待値の計算結果</t>
    <rPh sb="3" eb="6">
      <t>キタイチ</t>
    </rPh>
    <rPh sb="7" eb="11">
      <t>ケイサンケッカ</t>
    </rPh>
    <phoneticPr fontId="3"/>
  </si>
  <si>
    <t>2回目回答2群</t>
    <rPh sb="1" eb="3">
      <t>ｶｲﾒ</t>
    </rPh>
    <rPh sb="3" eb="5">
      <t>ｶｲﾄｳ</t>
    </rPh>
    <rPh sb="6" eb="7">
      <t>ｸﾞﾝ</t>
    </rPh>
    <phoneticPr fontId="0" type="noConversion"/>
  </si>
  <si>
    <t>1回目回答2群</t>
    <rPh sb="1" eb="3">
      <t>ｶｲﾒ</t>
    </rPh>
    <rPh sb="3" eb="5">
      <t>ｶｲﾄｳ</t>
    </rPh>
    <rPh sb="6" eb="7">
      <t>ｸﾞﾝ</t>
    </rPh>
    <phoneticPr fontId="0" type="noConversion"/>
  </si>
  <si>
    <t>行ラベル</t>
  </si>
  <si>
    <t>列ラベル</t>
  </si>
  <si>
    <t>個数 / 1回目回答2群</t>
  </si>
  <si>
    <r>
      <t>b) 回答のカテゴリー数(</t>
    </r>
    <r>
      <rPr>
        <i/>
        <sz val="10"/>
        <rFont val="ＭＳ Ｐゴシック"/>
        <family val="3"/>
        <charset val="128"/>
      </rPr>
      <t>g</t>
    </r>
    <r>
      <rPr>
        <sz val="10"/>
        <rFont val="ＭＳ Ｐゴシック"/>
        <family val="3"/>
        <charset val="128"/>
      </rPr>
      <t>)</t>
    </r>
    <rPh sb="3" eb="5">
      <t>カイトウ</t>
    </rPh>
    <rPh sb="11" eb="12">
      <t>スウ</t>
    </rPh>
    <phoneticPr fontId="3"/>
  </si>
  <si>
    <r>
      <t>d) 重み(</t>
    </r>
    <r>
      <rPr>
        <i/>
        <sz val="10"/>
        <rFont val="ＭＳ Ｐゴシック"/>
        <family val="3"/>
        <charset val="128"/>
      </rPr>
      <t>Wi</t>
    </r>
    <r>
      <rPr>
        <sz val="10"/>
        <rFont val="ＭＳ Ｐゴシック"/>
        <family val="3"/>
        <charset val="128"/>
      </rPr>
      <t>)　</t>
    </r>
    <r>
      <rPr>
        <i/>
        <sz val="10"/>
        <rFont val="ＭＳ Ｐゴシック"/>
        <family val="3"/>
        <charset val="128"/>
      </rPr>
      <t>Wi</t>
    </r>
    <r>
      <rPr>
        <sz val="10"/>
        <rFont val="ＭＳ Ｐゴシック"/>
        <family val="3"/>
        <charset val="128"/>
      </rPr>
      <t xml:space="preserve"> = 1-</t>
    </r>
    <r>
      <rPr>
        <i/>
        <sz val="10"/>
        <rFont val="ＭＳ Ｐゴシック"/>
        <family val="3"/>
        <charset val="128"/>
      </rPr>
      <t>I</t>
    </r>
    <r>
      <rPr>
        <sz val="10"/>
        <rFont val="ＭＳ Ｐゴシック"/>
        <family val="3"/>
        <charset val="128"/>
      </rPr>
      <t xml:space="preserve"> / (</t>
    </r>
    <r>
      <rPr>
        <i/>
        <sz val="10"/>
        <rFont val="ＭＳ Ｐゴシック"/>
        <family val="3"/>
        <charset val="128"/>
      </rPr>
      <t>g</t>
    </r>
    <r>
      <rPr>
        <sz val="10"/>
        <rFont val="ＭＳ Ｐゴシック"/>
        <family val="3"/>
        <charset val="128"/>
      </rPr>
      <t xml:space="preserve">-1) , </t>
    </r>
    <r>
      <rPr>
        <i/>
        <sz val="10"/>
        <rFont val="ＭＳ Ｐゴシック"/>
        <family val="3"/>
        <charset val="128"/>
      </rPr>
      <t>I</t>
    </r>
    <r>
      <rPr>
        <sz val="10"/>
        <rFont val="ＭＳ Ｐゴシック"/>
        <family val="3"/>
        <charset val="128"/>
      </rPr>
      <t xml:space="preserve"> : 両者の回答のカテゴリー差， </t>
    </r>
    <r>
      <rPr>
        <i/>
        <sz val="10"/>
        <rFont val="ＭＳ Ｐゴシック"/>
        <family val="3"/>
        <charset val="128"/>
      </rPr>
      <t>g</t>
    </r>
    <r>
      <rPr>
        <sz val="10"/>
        <rFont val="ＭＳ Ｐゴシック"/>
        <family val="3"/>
        <charset val="128"/>
      </rPr>
      <t xml:space="preserve"> : カテゴリー数</t>
    </r>
    <rPh sb="3" eb="4">
      <t>オモ</t>
    </rPh>
    <phoneticPr fontId="3"/>
  </si>
  <si>
    <t>e) 重みづけした観察数</t>
    <phoneticPr fontId="3"/>
  </si>
  <si>
    <r>
      <t>重みづけした観察数による一致度(</t>
    </r>
    <r>
      <rPr>
        <i/>
        <sz val="10"/>
        <rFont val="ＭＳ Ｐゴシック"/>
        <family val="3"/>
        <charset val="128"/>
      </rPr>
      <t>WP</t>
    </r>
    <r>
      <rPr>
        <vertAlign val="subscript"/>
        <sz val="10"/>
        <rFont val="ＭＳ Ｐゴシック"/>
        <family val="3"/>
        <charset val="128"/>
      </rPr>
      <t>o</t>
    </r>
    <r>
      <rPr>
        <sz val="10"/>
        <rFont val="ＭＳ Ｐゴシック"/>
        <family val="3"/>
        <charset val="128"/>
      </rPr>
      <t>)</t>
    </r>
    <rPh sb="0" eb="1">
      <t>オモ</t>
    </rPh>
    <rPh sb="6" eb="8">
      <t>カンサツ</t>
    </rPh>
    <rPh sb="8" eb="9">
      <t>スウ</t>
    </rPh>
    <rPh sb="12" eb="14">
      <t>イッチ</t>
    </rPh>
    <rPh sb="14" eb="15">
      <t>ド</t>
    </rPh>
    <phoneticPr fontId="3"/>
  </si>
  <si>
    <t>f) 重みづけした期待度数</t>
    <rPh sb="3" eb="4">
      <t>オモ</t>
    </rPh>
    <rPh sb="9" eb="11">
      <t>キタイ</t>
    </rPh>
    <rPh sb="11" eb="13">
      <t>ドスウ</t>
    </rPh>
    <phoneticPr fontId="3"/>
  </si>
  <si>
    <r>
      <t>重みづけした偶然の一致度(</t>
    </r>
    <r>
      <rPr>
        <i/>
        <sz val="10"/>
        <rFont val="ＭＳ Ｐゴシック"/>
        <family val="3"/>
        <charset val="128"/>
      </rPr>
      <t>WP</t>
    </r>
    <r>
      <rPr>
        <vertAlign val="subscript"/>
        <sz val="10"/>
        <rFont val="ＭＳ Ｐゴシック"/>
        <family val="3"/>
        <charset val="128"/>
      </rPr>
      <t>e</t>
    </r>
    <r>
      <rPr>
        <sz val="10"/>
        <rFont val="ＭＳ Ｐゴシック"/>
        <family val="3"/>
        <charset val="128"/>
      </rPr>
      <t>)</t>
    </r>
    <rPh sb="0" eb="1">
      <t>オモ</t>
    </rPh>
    <rPh sb="6" eb="8">
      <t>グウゼン</t>
    </rPh>
    <rPh sb="9" eb="11">
      <t>イッチ</t>
    </rPh>
    <rPh sb="11" eb="12">
      <t>ド</t>
    </rPh>
    <phoneticPr fontId="3"/>
  </si>
  <si>
    <t>重みづけしたカッパ統計量(weighted kappa)</t>
    <rPh sb="0" eb="1">
      <t>オモ</t>
    </rPh>
    <rPh sb="9" eb="12">
      <t>トウケイリョウ</t>
    </rPh>
    <phoneticPr fontId="3"/>
  </si>
  <si>
    <t>1回目</t>
    <rPh sb="1" eb="3">
      <t>カイメ</t>
    </rPh>
    <phoneticPr fontId="3"/>
  </si>
  <si>
    <t>回答</t>
    <rPh sb="0" eb="2">
      <t>カイトウ</t>
    </rPh>
    <phoneticPr fontId="3"/>
  </si>
  <si>
    <r>
      <t>①観察した一致度(</t>
    </r>
    <r>
      <rPr>
        <i/>
        <sz val="11"/>
        <rFont val="ＭＳ Ｐゴシック"/>
        <family val="3"/>
        <charset val="128"/>
      </rPr>
      <t>P</t>
    </r>
    <r>
      <rPr>
        <vertAlign val="subscript"/>
        <sz val="11"/>
        <rFont val="ＭＳ Ｐゴシック"/>
        <family val="3"/>
        <charset val="128"/>
      </rPr>
      <t>o</t>
    </r>
    <r>
      <rPr>
        <sz val="11"/>
        <rFont val="ＭＳ Ｐゴシック"/>
        <family val="3"/>
        <charset val="128"/>
      </rPr>
      <t>)</t>
    </r>
    <rPh sb="1" eb="3">
      <t>カンサツ</t>
    </rPh>
    <rPh sb="5" eb="7">
      <t>イッチ</t>
    </rPh>
    <rPh sb="7" eb="8">
      <t>ド</t>
    </rPh>
    <phoneticPr fontId="3"/>
  </si>
  <si>
    <r>
      <t>②偶然の一致度(</t>
    </r>
    <r>
      <rPr>
        <i/>
        <sz val="11"/>
        <rFont val="ＭＳ Ｐゴシック"/>
        <family val="3"/>
        <charset val="128"/>
      </rPr>
      <t>P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>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</si>
</sst>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1" x14ac:knownFonts="1">
    <font>
      <sz val="10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2"/>
      <charset val="128"/>
    </font>
    <font>
      <i/>
      <sz val="1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3" fontId="2" fillId="0" borderId="0" xfId="1" applyNumberFormat="1" applyFont="1"/>
    <xf numFmtId="0" fontId="2" fillId="0" borderId="0" xfId="1" applyFont="1"/>
    <xf numFmtId="176" fontId="2" fillId="0" borderId="0" xfId="1" applyNumberFormat="1" applyFont="1"/>
    <xf numFmtId="0" fontId="2" fillId="0" borderId="0" xfId="1" quotePrefix="1" applyFont="1"/>
    <xf numFmtId="0" fontId="4" fillId="0" borderId="0" xfId="1" applyFont="1"/>
    <xf numFmtId="176" fontId="2" fillId="0" borderId="0" xfId="1" quotePrefix="1" applyNumberFormat="1" applyFont="1"/>
    <xf numFmtId="0" fontId="2" fillId="2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4" fillId="0" borderId="0" xfId="1" applyFont="1" applyBorder="1"/>
    <xf numFmtId="0" fontId="4" fillId="2" borderId="1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3" borderId="2" xfId="1" applyFont="1" applyFill="1" applyBorder="1"/>
    <xf numFmtId="0" fontId="4" fillId="0" borderId="2" xfId="1" applyFont="1" applyBorder="1"/>
    <xf numFmtId="0" fontId="4" fillId="0" borderId="0" xfId="1" applyFont="1" applyFill="1" applyBorder="1" applyAlignment="1">
      <alignment horizontal="center" vertical="center" textRotation="255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4" fillId="2" borderId="2" xfId="1" applyFont="1" applyFill="1" applyBorder="1" applyAlignment="1">
      <alignment horizontal="center"/>
    </xf>
    <xf numFmtId="0" fontId="4" fillId="3" borderId="2" xfId="1" quotePrefix="1" applyFont="1" applyFill="1" applyBorder="1"/>
    <xf numFmtId="176" fontId="4" fillId="3" borderId="2" xfId="1" applyNumberFormat="1" applyFont="1" applyFill="1" applyBorder="1"/>
    <xf numFmtId="177" fontId="4" fillId="0" borderId="0" xfId="1" applyNumberFormat="1" applyFont="1"/>
    <xf numFmtId="0" fontId="4" fillId="0" borderId="0" xfId="1" quotePrefix="1" applyFont="1"/>
    <xf numFmtId="176" fontId="4" fillId="0" borderId="0" xfId="1" applyNumberFormat="1" applyFont="1"/>
    <xf numFmtId="176" fontId="4" fillId="3" borderId="2" xfId="1" quotePrefix="1" applyNumberFormat="1" applyFont="1" applyFill="1" applyBorder="1"/>
    <xf numFmtId="176" fontId="4" fillId="0" borderId="0" xfId="1" applyNumberFormat="1" applyFont="1" applyBorder="1"/>
    <xf numFmtId="0" fontId="4" fillId="0" borderId="0" xfId="1" quotePrefix="1" applyFont="1" applyBorder="1"/>
    <xf numFmtId="176" fontId="4" fillId="0" borderId="0" xfId="1" quotePrefix="1" applyNumberFormat="1" applyFont="1"/>
    <xf numFmtId="0" fontId="4" fillId="0" borderId="0" xfId="1" applyFont="1" applyFill="1" applyBorder="1" applyAlignment="1"/>
    <xf numFmtId="0" fontId="4" fillId="0" borderId="8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/>
    </xf>
    <xf numFmtId="0" fontId="4" fillId="0" borderId="8" xfId="1" quotePrefix="1" applyFont="1" applyFill="1" applyBorder="1" applyAlignment="1"/>
    <xf numFmtId="177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0" fontId="6" fillId="0" borderId="0" xfId="0" applyFont="1"/>
    <xf numFmtId="0" fontId="0" fillId="0" borderId="0" xfId="0" applyNumberFormat="1"/>
    <xf numFmtId="0" fontId="2" fillId="3" borderId="2" xfId="1" quotePrefix="1" applyFont="1" applyFill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2" fontId="4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1"/>
    <xf numFmtId="0" fontId="1" fillId="0" borderId="0" xfId="1" applyBorder="1"/>
    <xf numFmtId="0" fontId="1" fillId="0" borderId="0" xfId="1" applyFill="1" applyBorder="1"/>
    <xf numFmtId="0" fontId="1" fillId="0" borderId="0" xfId="1" applyFill="1"/>
    <xf numFmtId="0" fontId="1" fillId="0" borderId="0" xfId="1" applyFill="1" applyAlignment="1"/>
    <xf numFmtId="0" fontId="2" fillId="0" borderId="0" xfId="1" applyFont="1" applyBorder="1"/>
    <xf numFmtId="0" fontId="2" fillId="0" borderId="0" xfId="1" applyFont="1" applyAlignment="1">
      <alignment horizontal="left"/>
    </xf>
    <xf numFmtId="0" fontId="2" fillId="0" borderId="13" xfId="1" applyFont="1" applyFill="1" applyBorder="1"/>
    <xf numFmtId="0" fontId="2" fillId="0" borderId="14" xfId="1" applyFont="1" applyFill="1" applyBorder="1"/>
    <xf numFmtId="0" fontId="2" fillId="0" borderId="15" xfId="1" applyFont="1" applyFill="1" applyBorder="1"/>
    <xf numFmtId="0" fontId="2" fillId="0" borderId="16" xfId="1" applyFont="1" applyFill="1" applyBorder="1"/>
    <xf numFmtId="0" fontId="2" fillId="0" borderId="0" xfId="1" applyFont="1" applyFill="1" applyBorder="1"/>
    <xf numFmtId="0" fontId="2" fillId="0" borderId="17" xfId="1" applyFont="1" applyFill="1" applyBorder="1"/>
    <xf numFmtId="0" fontId="2" fillId="0" borderId="18" xfId="1" applyFont="1" applyFill="1" applyBorder="1"/>
    <xf numFmtId="0" fontId="2" fillId="0" borderId="19" xfId="1" applyFont="1" applyFill="1" applyBorder="1"/>
    <xf numFmtId="0" fontId="2" fillId="0" borderId="20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 textRotation="255"/>
    </xf>
    <xf numFmtId="0" fontId="5" fillId="2" borderId="9" xfId="1" applyFont="1" applyFill="1" applyBorder="1" applyAlignment="1">
      <alignment horizontal="center" vertical="center" textRotation="255"/>
    </xf>
    <xf numFmtId="0" fontId="5" fillId="2" borderId="3" xfId="1" applyFont="1" applyFill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011.593923148146" createdVersion="8" refreshedVersion="8" minRefreshableVersion="3" recordCount="48" xr:uid="{AA1F71AB-9001-4140-9F6E-555757BA1961}">
  <cacheSource type="worksheet">
    <worksheetSource ref="E1:F49" sheet="Ⅲ-07（112ページ，回答データサンプル）"/>
  </cacheSource>
  <cacheFields count="2">
    <cacheField name="1回目回答2群" numFmtId="0">
      <sharedItems count="2">
        <s v="健康"/>
        <s v="不健康"/>
      </sharedItems>
    </cacheField>
    <cacheField name="2回目回答2群" numFmtId="0">
      <sharedItems count="2">
        <s v="健康"/>
        <s v="不健康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</r>
  <r>
    <x v="1"/>
    <x v="1"/>
  </r>
  <r>
    <x v="0"/>
    <x v="0"/>
  </r>
  <r>
    <x v="0"/>
    <x v="0"/>
  </r>
  <r>
    <x v="0"/>
    <x v="0"/>
  </r>
  <r>
    <x v="0"/>
    <x v="0"/>
  </r>
  <r>
    <x v="1"/>
    <x v="1"/>
  </r>
  <r>
    <x v="0"/>
    <x v="0"/>
  </r>
  <r>
    <x v="1"/>
    <x v="1"/>
  </r>
  <r>
    <x v="0"/>
    <x v="0"/>
  </r>
  <r>
    <x v="1"/>
    <x v="1"/>
  </r>
  <r>
    <x v="0"/>
    <x v="0"/>
  </r>
  <r>
    <x v="0"/>
    <x v="0"/>
  </r>
  <r>
    <x v="1"/>
    <x v="1"/>
  </r>
  <r>
    <x v="0"/>
    <x v="1"/>
  </r>
  <r>
    <x v="0"/>
    <x v="0"/>
  </r>
  <r>
    <x v="1"/>
    <x v="1"/>
  </r>
  <r>
    <x v="1"/>
    <x v="1"/>
  </r>
  <r>
    <x v="0"/>
    <x v="0"/>
  </r>
  <r>
    <x v="1"/>
    <x v="1"/>
  </r>
  <r>
    <x v="0"/>
    <x v="0"/>
  </r>
  <r>
    <x v="1"/>
    <x v="1"/>
  </r>
  <r>
    <x v="1"/>
    <x v="1"/>
  </r>
  <r>
    <x v="1"/>
    <x v="0"/>
  </r>
  <r>
    <x v="1"/>
    <x v="1"/>
  </r>
  <r>
    <x v="0"/>
    <x v="0"/>
  </r>
  <r>
    <x v="0"/>
    <x v="1"/>
  </r>
  <r>
    <x v="1"/>
    <x v="1"/>
  </r>
  <r>
    <x v="1"/>
    <x v="1"/>
  </r>
  <r>
    <x v="0"/>
    <x v="0"/>
  </r>
  <r>
    <x v="1"/>
    <x v="1"/>
  </r>
  <r>
    <x v="0"/>
    <x v="0"/>
  </r>
  <r>
    <x v="1"/>
    <x v="1"/>
  </r>
  <r>
    <x v="0"/>
    <x v="0"/>
  </r>
  <r>
    <x v="0"/>
    <x v="0"/>
  </r>
  <r>
    <x v="1"/>
    <x v="1"/>
  </r>
  <r>
    <x v="1"/>
    <x v="1"/>
  </r>
  <r>
    <x v="1"/>
    <x v="1"/>
  </r>
  <r>
    <x v="1"/>
    <x v="0"/>
  </r>
  <r>
    <x v="0"/>
    <x v="1"/>
  </r>
  <r>
    <x v="1"/>
    <x v="1"/>
  </r>
  <r>
    <x v="1"/>
    <x v="0"/>
  </r>
  <r>
    <x v="0"/>
    <x v="1"/>
  </r>
  <r>
    <x v="0"/>
    <x v="0"/>
  </r>
  <r>
    <x v="0"/>
    <x v="0"/>
  </r>
  <r>
    <x v="0"/>
    <x v="0"/>
  </r>
  <r>
    <x v="0"/>
    <x v="1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9B7F60-E12E-4D33-96C9-BCD351D75B6F}" name="ピボットテーブル1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:D5" firstHeaderRow="1" firstDataRow="2" firstDataCol="1"/>
  <pivotFields count="2">
    <pivotField axis="axisRow" dataField="1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個数 / 1回目回答2群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workbookViewId="0"/>
  </sheetViews>
  <sheetFormatPr defaultRowHeight="14.25" x14ac:dyDescent="0.2"/>
  <cols>
    <col min="1" max="2" width="11" style="2" customWidth="1"/>
    <col min="3" max="4" width="11.5703125" style="2" bestFit="1" customWidth="1"/>
    <col min="5" max="6" width="15.28515625" bestFit="1" customWidth="1"/>
  </cols>
  <sheetData>
    <row r="1" spans="1:6" x14ac:dyDescent="0.2">
      <c r="A1" s="1" t="s">
        <v>3</v>
      </c>
      <c r="B1" s="1" t="s">
        <v>4</v>
      </c>
      <c r="C1" s="1" t="s">
        <v>5</v>
      </c>
      <c r="D1" s="1" t="s">
        <v>6</v>
      </c>
      <c r="E1" s="35" t="s">
        <v>90</v>
      </c>
      <c r="F1" s="35" t="s">
        <v>89</v>
      </c>
    </row>
    <row r="2" spans="1:6" x14ac:dyDescent="0.2">
      <c r="A2" s="1">
        <v>1</v>
      </c>
      <c r="B2" s="1" t="s">
        <v>7</v>
      </c>
      <c r="C2" s="1">
        <v>1</v>
      </c>
      <c r="D2" s="1">
        <v>2</v>
      </c>
      <c r="E2" t="s">
        <v>69</v>
      </c>
      <c r="F2" t="s">
        <v>69</v>
      </c>
    </row>
    <row r="3" spans="1:6" x14ac:dyDescent="0.2">
      <c r="A3" s="1">
        <v>2</v>
      </c>
      <c r="B3" s="1" t="s">
        <v>7</v>
      </c>
      <c r="C3" s="1">
        <v>3</v>
      </c>
      <c r="D3" s="1">
        <v>3</v>
      </c>
      <c r="E3" t="s">
        <v>70</v>
      </c>
      <c r="F3" t="s">
        <v>70</v>
      </c>
    </row>
    <row r="4" spans="1:6" x14ac:dyDescent="0.2">
      <c r="A4" s="1">
        <v>3</v>
      </c>
      <c r="B4" s="1" t="s">
        <v>7</v>
      </c>
      <c r="C4" s="1">
        <v>2</v>
      </c>
      <c r="D4" s="1">
        <v>2</v>
      </c>
      <c r="E4" t="s">
        <v>69</v>
      </c>
      <c r="F4" t="s">
        <v>69</v>
      </c>
    </row>
    <row r="5" spans="1:6" x14ac:dyDescent="0.2">
      <c r="A5" s="1">
        <v>4</v>
      </c>
      <c r="B5" s="1" t="s">
        <v>7</v>
      </c>
      <c r="C5" s="1">
        <v>2</v>
      </c>
      <c r="D5" s="1">
        <v>2</v>
      </c>
      <c r="E5" t="s">
        <v>69</v>
      </c>
      <c r="F5" t="s">
        <v>69</v>
      </c>
    </row>
    <row r="6" spans="1:6" x14ac:dyDescent="0.2">
      <c r="A6" s="1">
        <v>6</v>
      </c>
      <c r="B6" s="1" t="s">
        <v>7</v>
      </c>
      <c r="C6" s="1">
        <v>2</v>
      </c>
      <c r="D6" s="1">
        <v>2</v>
      </c>
      <c r="E6" t="s">
        <v>69</v>
      </c>
      <c r="F6" t="s">
        <v>69</v>
      </c>
    </row>
    <row r="7" spans="1:6" x14ac:dyDescent="0.2">
      <c r="A7" s="1">
        <v>10</v>
      </c>
      <c r="B7" s="1" t="s">
        <v>7</v>
      </c>
      <c r="C7" s="1">
        <v>2</v>
      </c>
      <c r="D7" s="1">
        <v>2</v>
      </c>
      <c r="E7" t="s">
        <v>69</v>
      </c>
      <c r="F7" t="s">
        <v>69</v>
      </c>
    </row>
    <row r="8" spans="1:6" x14ac:dyDescent="0.2">
      <c r="A8" s="1">
        <v>11</v>
      </c>
      <c r="B8" s="1" t="s">
        <v>7</v>
      </c>
      <c r="C8" s="1">
        <v>3</v>
      </c>
      <c r="D8" s="1">
        <v>3</v>
      </c>
      <c r="E8" t="s">
        <v>70</v>
      </c>
      <c r="F8" t="s">
        <v>70</v>
      </c>
    </row>
    <row r="9" spans="1:6" x14ac:dyDescent="0.2">
      <c r="A9" s="1">
        <v>12</v>
      </c>
      <c r="B9" s="1" t="s">
        <v>7</v>
      </c>
      <c r="C9" s="1">
        <v>1</v>
      </c>
      <c r="D9" s="1">
        <v>1</v>
      </c>
      <c r="E9" t="s">
        <v>69</v>
      </c>
      <c r="F9" t="s">
        <v>69</v>
      </c>
    </row>
    <row r="10" spans="1:6" x14ac:dyDescent="0.2">
      <c r="A10" s="1">
        <v>14</v>
      </c>
      <c r="B10" s="1" t="s">
        <v>7</v>
      </c>
      <c r="C10" s="1">
        <v>3</v>
      </c>
      <c r="D10" s="1">
        <v>3</v>
      </c>
      <c r="E10" t="s">
        <v>70</v>
      </c>
      <c r="F10" t="s">
        <v>70</v>
      </c>
    </row>
    <row r="11" spans="1:6" x14ac:dyDescent="0.2">
      <c r="A11" s="1">
        <v>18</v>
      </c>
      <c r="B11" s="1" t="s">
        <v>7</v>
      </c>
      <c r="C11" s="1">
        <v>2</v>
      </c>
      <c r="D11" s="1">
        <v>2</v>
      </c>
      <c r="E11" t="s">
        <v>69</v>
      </c>
      <c r="F11" t="s">
        <v>69</v>
      </c>
    </row>
    <row r="12" spans="1:6" x14ac:dyDescent="0.2">
      <c r="A12" s="1">
        <v>19</v>
      </c>
      <c r="B12" s="1" t="s">
        <v>7</v>
      </c>
      <c r="C12" s="1">
        <v>3</v>
      </c>
      <c r="D12" s="1">
        <v>4</v>
      </c>
      <c r="E12" t="s">
        <v>70</v>
      </c>
      <c r="F12" t="s">
        <v>70</v>
      </c>
    </row>
    <row r="13" spans="1:6" x14ac:dyDescent="0.2">
      <c r="A13" s="1">
        <v>23</v>
      </c>
      <c r="B13" s="1" t="s">
        <v>7</v>
      </c>
      <c r="C13" s="1">
        <v>1</v>
      </c>
      <c r="D13" s="1">
        <v>1</v>
      </c>
      <c r="E13" t="s">
        <v>69</v>
      </c>
      <c r="F13" t="s">
        <v>69</v>
      </c>
    </row>
    <row r="14" spans="1:6" x14ac:dyDescent="0.2">
      <c r="A14" s="1">
        <v>24</v>
      </c>
      <c r="B14" s="1" t="s">
        <v>7</v>
      </c>
      <c r="C14" s="1">
        <v>1</v>
      </c>
      <c r="D14" s="1">
        <v>1</v>
      </c>
      <c r="E14" t="s">
        <v>69</v>
      </c>
      <c r="F14" t="s">
        <v>69</v>
      </c>
    </row>
    <row r="15" spans="1:6" x14ac:dyDescent="0.2">
      <c r="A15" s="1">
        <v>25</v>
      </c>
      <c r="B15" s="1" t="s">
        <v>7</v>
      </c>
      <c r="C15" s="1">
        <v>4</v>
      </c>
      <c r="D15" s="1">
        <v>3</v>
      </c>
      <c r="E15" t="s">
        <v>70</v>
      </c>
      <c r="F15" t="s">
        <v>70</v>
      </c>
    </row>
    <row r="16" spans="1:6" x14ac:dyDescent="0.2">
      <c r="A16" s="1">
        <v>27</v>
      </c>
      <c r="B16" s="1" t="s">
        <v>7</v>
      </c>
      <c r="C16" s="1">
        <v>1</v>
      </c>
      <c r="D16" s="1">
        <v>3</v>
      </c>
      <c r="E16" t="s">
        <v>69</v>
      </c>
      <c r="F16" t="s">
        <v>70</v>
      </c>
    </row>
    <row r="17" spans="1:6" x14ac:dyDescent="0.2">
      <c r="A17" s="1">
        <v>29</v>
      </c>
      <c r="B17" s="1" t="s">
        <v>7</v>
      </c>
      <c r="C17" s="1">
        <v>2</v>
      </c>
      <c r="D17" s="1">
        <v>2</v>
      </c>
      <c r="E17" t="s">
        <v>69</v>
      </c>
      <c r="F17" t="s">
        <v>69</v>
      </c>
    </row>
    <row r="18" spans="1:6" x14ac:dyDescent="0.2">
      <c r="A18" s="1">
        <v>30</v>
      </c>
      <c r="B18" s="1" t="s">
        <v>7</v>
      </c>
      <c r="C18" s="1">
        <v>4</v>
      </c>
      <c r="D18" s="1">
        <v>4</v>
      </c>
      <c r="E18" t="s">
        <v>70</v>
      </c>
      <c r="F18" t="s">
        <v>70</v>
      </c>
    </row>
    <row r="19" spans="1:6" x14ac:dyDescent="0.2">
      <c r="A19" s="1">
        <v>36</v>
      </c>
      <c r="B19" s="1" t="s">
        <v>7</v>
      </c>
      <c r="C19" s="1">
        <v>3</v>
      </c>
      <c r="D19" s="1">
        <v>4</v>
      </c>
      <c r="E19" t="s">
        <v>70</v>
      </c>
      <c r="F19" t="s">
        <v>70</v>
      </c>
    </row>
    <row r="20" spans="1:6" x14ac:dyDescent="0.2">
      <c r="A20" s="1">
        <v>37</v>
      </c>
      <c r="B20" s="1" t="s">
        <v>7</v>
      </c>
      <c r="C20" s="1">
        <v>2</v>
      </c>
      <c r="D20" s="1">
        <v>1</v>
      </c>
      <c r="E20" t="s">
        <v>69</v>
      </c>
      <c r="F20" t="s">
        <v>69</v>
      </c>
    </row>
    <row r="21" spans="1:6" x14ac:dyDescent="0.2">
      <c r="A21" s="1">
        <v>38</v>
      </c>
      <c r="B21" s="1" t="s">
        <v>7</v>
      </c>
      <c r="C21" s="1">
        <v>3</v>
      </c>
      <c r="D21" s="1">
        <v>4</v>
      </c>
      <c r="E21" t="s">
        <v>70</v>
      </c>
      <c r="F21" t="s">
        <v>70</v>
      </c>
    </row>
    <row r="22" spans="1:6" x14ac:dyDescent="0.2">
      <c r="A22" s="1">
        <v>40</v>
      </c>
      <c r="B22" s="1" t="s">
        <v>7</v>
      </c>
      <c r="C22" s="1">
        <v>1</v>
      </c>
      <c r="D22" s="1">
        <v>1</v>
      </c>
      <c r="E22" t="s">
        <v>69</v>
      </c>
      <c r="F22" t="s">
        <v>69</v>
      </c>
    </row>
    <row r="23" spans="1:6" x14ac:dyDescent="0.2">
      <c r="A23" s="1">
        <v>43</v>
      </c>
      <c r="B23" s="1" t="s">
        <v>7</v>
      </c>
      <c r="C23" s="1">
        <v>4</v>
      </c>
      <c r="D23" s="1">
        <v>4</v>
      </c>
      <c r="E23" t="s">
        <v>70</v>
      </c>
      <c r="F23" t="s">
        <v>70</v>
      </c>
    </row>
    <row r="24" spans="1:6" x14ac:dyDescent="0.2">
      <c r="A24" s="1">
        <v>48</v>
      </c>
      <c r="B24" s="1" t="s">
        <v>7</v>
      </c>
      <c r="C24" s="1">
        <v>3</v>
      </c>
      <c r="D24" s="1">
        <v>3</v>
      </c>
      <c r="E24" t="s">
        <v>70</v>
      </c>
      <c r="F24" t="s">
        <v>70</v>
      </c>
    </row>
    <row r="25" spans="1:6" x14ac:dyDescent="0.2">
      <c r="A25" s="1">
        <v>5</v>
      </c>
      <c r="B25" s="1" t="s">
        <v>8</v>
      </c>
      <c r="C25" s="1">
        <v>3</v>
      </c>
      <c r="D25" s="1">
        <v>2</v>
      </c>
      <c r="E25" t="s">
        <v>70</v>
      </c>
      <c r="F25" t="s">
        <v>69</v>
      </c>
    </row>
    <row r="26" spans="1:6" x14ac:dyDescent="0.2">
      <c r="A26" s="1">
        <v>7</v>
      </c>
      <c r="B26" s="1" t="s">
        <v>8</v>
      </c>
      <c r="C26" s="1">
        <v>4</v>
      </c>
      <c r="D26" s="1">
        <v>4</v>
      </c>
      <c r="E26" t="s">
        <v>70</v>
      </c>
      <c r="F26" t="s">
        <v>70</v>
      </c>
    </row>
    <row r="27" spans="1:6" x14ac:dyDescent="0.2">
      <c r="A27" s="1">
        <v>8</v>
      </c>
      <c r="B27" s="1" t="s">
        <v>8</v>
      </c>
      <c r="C27" s="1">
        <v>2</v>
      </c>
      <c r="D27" s="1">
        <v>2</v>
      </c>
      <c r="E27" t="s">
        <v>69</v>
      </c>
      <c r="F27" t="s">
        <v>69</v>
      </c>
    </row>
    <row r="28" spans="1:6" x14ac:dyDescent="0.2">
      <c r="A28" s="1">
        <v>9</v>
      </c>
      <c r="B28" s="1" t="s">
        <v>8</v>
      </c>
      <c r="C28" s="1">
        <v>2</v>
      </c>
      <c r="D28" s="1">
        <v>3</v>
      </c>
      <c r="E28" t="s">
        <v>69</v>
      </c>
      <c r="F28" t="s">
        <v>70</v>
      </c>
    </row>
    <row r="29" spans="1:6" x14ac:dyDescent="0.2">
      <c r="A29" s="1">
        <v>13</v>
      </c>
      <c r="B29" s="1" t="s">
        <v>8</v>
      </c>
      <c r="C29" s="1">
        <v>3</v>
      </c>
      <c r="D29" s="1">
        <v>4</v>
      </c>
      <c r="E29" t="s">
        <v>70</v>
      </c>
      <c r="F29" t="s">
        <v>70</v>
      </c>
    </row>
    <row r="30" spans="1:6" x14ac:dyDescent="0.2">
      <c r="A30" s="1">
        <v>15</v>
      </c>
      <c r="B30" s="1" t="s">
        <v>8</v>
      </c>
      <c r="C30" s="1">
        <v>4</v>
      </c>
      <c r="D30" s="1">
        <v>4</v>
      </c>
      <c r="E30" t="s">
        <v>70</v>
      </c>
      <c r="F30" t="s">
        <v>70</v>
      </c>
    </row>
    <row r="31" spans="1:6" x14ac:dyDescent="0.2">
      <c r="A31" s="1">
        <v>16</v>
      </c>
      <c r="B31" s="1" t="s">
        <v>8</v>
      </c>
      <c r="C31" s="1">
        <v>1</v>
      </c>
      <c r="D31" s="1">
        <v>2</v>
      </c>
      <c r="E31" t="s">
        <v>69</v>
      </c>
      <c r="F31" t="s">
        <v>69</v>
      </c>
    </row>
    <row r="32" spans="1:6" x14ac:dyDescent="0.2">
      <c r="A32" s="1">
        <v>17</v>
      </c>
      <c r="B32" s="1" t="s">
        <v>8</v>
      </c>
      <c r="C32" s="1">
        <v>3</v>
      </c>
      <c r="D32" s="1">
        <v>3</v>
      </c>
      <c r="E32" t="s">
        <v>70</v>
      </c>
      <c r="F32" t="s">
        <v>70</v>
      </c>
    </row>
    <row r="33" spans="1:6" x14ac:dyDescent="0.2">
      <c r="A33" s="1">
        <v>20</v>
      </c>
      <c r="B33" s="1" t="s">
        <v>8</v>
      </c>
      <c r="C33" s="1">
        <v>1</v>
      </c>
      <c r="D33" s="1">
        <v>1</v>
      </c>
      <c r="E33" t="s">
        <v>69</v>
      </c>
      <c r="F33" t="s">
        <v>69</v>
      </c>
    </row>
    <row r="34" spans="1:6" x14ac:dyDescent="0.2">
      <c r="A34" s="1">
        <v>21</v>
      </c>
      <c r="B34" s="1" t="s">
        <v>8</v>
      </c>
      <c r="C34" s="1">
        <v>4</v>
      </c>
      <c r="D34" s="1">
        <v>4</v>
      </c>
      <c r="E34" t="s">
        <v>70</v>
      </c>
      <c r="F34" t="s">
        <v>70</v>
      </c>
    </row>
    <row r="35" spans="1:6" x14ac:dyDescent="0.2">
      <c r="A35" s="1">
        <v>22</v>
      </c>
      <c r="B35" s="1" t="s">
        <v>8</v>
      </c>
      <c r="C35" s="1">
        <v>2</v>
      </c>
      <c r="D35" s="1">
        <v>2</v>
      </c>
      <c r="E35" t="s">
        <v>69</v>
      </c>
      <c r="F35" t="s">
        <v>69</v>
      </c>
    </row>
    <row r="36" spans="1:6" x14ac:dyDescent="0.2">
      <c r="A36" s="1">
        <v>26</v>
      </c>
      <c r="B36" s="1" t="s">
        <v>8</v>
      </c>
      <c r="C36" s="1">
        <v>1</v>
      </c>
      <c r="D36" s="1">
        <v>2</v>
      </c>
      <c r="E36" t="s">
        <v>69</v>
      </c>
      <c r="F36" t="s">
        <v>69</v>
      </c>
    </row>
    <row r="37" spans="1:6" x14ac:dyDescent="0.2">
      <c r="A37" s="1">
        <v>28</v>
      </c>
      <c r="B37" s="1" t="s">
        <v>8</v>
      </c>
      <c r="C37" s="1">
        <v>4</v>
      </c>
      <c r="D37" s="1">
        <v>4</v>
      </c>
      <c r="E37" t="s">
        <v>70</v>
      </c>
      <c r="F37" t="s">
        <v>70</v>
      </c>
    </row>
    <row r="38" spans="1:6" x14ac:dyDescent="0.2">
      <c r="A38" s="1">
        <v>31</v>
      </c>
      <c r="B38" s="1" t="s">
        <v>8</v>
      </c>
      <c r="C38" s="1">
        <v>4</v>
      </c>
      <c r="D38" s="1">
        <v>3</v>
      </c>
      <c r="E38" t="s">
        <v>70</v>
      </c>
      <c r="F38" t="s">
        <v>70</v>
      </c>
    </row>
    <row r="39" spans="1:6" x14ac:dyDescent="0.2">
      <c r="A39" s="1">
        <v>32</v>
      </c>
      <c r="B39" s="1" t="s">
        <v>8</v>
      </c>
      <c r="C39" s="1">
        <v>3</v>
      </c>
      <c r="D39" s="1">
        <v>3</v>
      </c>
      <c r="E39" t="s">
        <v>70</v>
      </c>
      <c r="F39" t="s">
        <v>70</v>
      </c>
    </row>
    <row r="40" spans="1:6" x14ac:dyDescent="0.2">
      <c r="A40" s="1">
        <v>33</v>
      </c>
      <c r="B40" s="1" t="s">
        <v>8</v>
      </c>
      <c r="C40" s="1">
        <v>3</v>
      </c>
      <c r="D40" s="1">
        <v>1</v>
      </c>
      <c r="E40" t="s">
        <v>70</v>
      </c>
      <c r="F40" t="s">
        <v>69</v>
      </c>
    </row>
    <row r="41" spans="1:6" x14ac:dyDescent="0.2">
      <c r="A41" s="1">
        <v>34</v>
      </c>
      <c r="B41" s="1" t="s">
        <v>8</v>
      </c>
      <c r="C41" s="1">
        <v>2</v>
      </c>
      <c r="D41" s="1">
        <v>3</v>
      </c>
      <c r="E41" t="s">
        <v>69</v>
      </c>
      <c r="F41" t="s">
        <v>70</v>
      </c>
    </row>
    <row r="42" spans="1:6" x14ac:dyDescent="0.2">
      <c r="A42" s="1">
        <v>35</v>
      </c>
      <c r="B42" s="1" t="s">
        <v>8</v>
      </c>
      <c r="C42" s="1">
        <v>3</v>
      </c>
      <c r="D42" s="1">
        <v>3</v>
      </c>
      <c r="E42" t="s">
        <v>70</v>
      </c>
      <c r="F42" t="s">
        <v>70</v>
      </c>
    </row>
    <row r="43" spans="1:6" x14ac:dyDescent="0.2">
      <c r="A43" s="1">
        <v>39</v>
      </c>
      <c r="B43" s="1" t="s">
        <v>8</v>
      </c>
      <c r="C43" s="1">
        <v>4</v>
      </c>
      <c r="D43" s="1">
        <v>2</v>
      </c>
      <c r="E43" t="s">
        <v>70</v>
      </c>
      <c r="F43" t="s">
        <v>69</v>
      </c>
    </row>
    <row r="44" spans="1:6" x14ac:dyDescent="0.2">
      <c r="A44" s="1">
        <v>41</v>
      </c>
      <c r="B44" s="1" t="s">
        <v>8</v>
      </c>
      <c r="C44" s="1">
        <v>1</v>
      </c>
      <c r="D44" s="1">
        <v>3</v>
      </c>
      <c r="E44" t="s">
        <v>69</v>
      </c>
      <c r="F44" t="s">
        <v>70</v>
      </c>
    </row>
    <row r="45" spans="1:6" x14ac:dyDescent="0.2">
      <c r="A45" s="1">
        <v>42</v>
      </c>
      <c r="B45" s="1" t="s">
        <v>8</v>
      </c>
      <c r="C45" s="1">
        <v>2</v>
      </c>
      <c r="D45" s="1">
        <v>2</v>
      </c>
      <c r="E45" t="s">
        <v>69</v>
      </c>
      <c r="F45" t="s">
        <v>69</v>
      </c>
    </row>
    <row r="46" spans="1:6" x14ac:dyDescent="0.2">
      <c r="A46" s="1">
        <v>44</v>
      </c>
      <c r="B46" s="1" t="s">
        <v>8</v>
      </c>
      <c r="C46" s="1">
        <v>2</v>
      </c>
      <c r="D46" s="1">
        <v>2</v>
      </c>
      <c r="E46" t="s">
        <v>69</v>
      </c>
      <c r="F46" t="s">
        <v>69</v>
      </c>
    </row>
    <row r="47" spans="1:6" x14ac:dyDescent="0.2">
      <c r="A47" s="1">
        <v>45</v>
      </c>
      <c r="B47" s="1" t="s">
        <v>8</v>
      </c>
      <c r="C47" s="1">
        <v>1</v>
      </c>
      <c r="D47" s="1">
        <v>1</v>
      </c>
      <c r="E47" t="s">
        <v>69</v>
      </c>
      <c r="F47" t="s">
        <v>69</v>
      </c>
    </row>
    <row r="48" spans="1:6" x14ac:dyDescent="0.2">
      <c r="A48" s="1">
        <v>46</v>
      </c>
      <c r="B48" s="1" t="s">
        <v>8</v>
      </c>
      <c r="C48" s="1">
        <v>2</v>
      </c>
      <c r="D48" s="1">
        <v>3</v>
      </c>
      <c r="E48" t="s">
        <v>69</v>
      </c>
      <c r="F48" t="s">
        <v>70</v>
      </c>
    </row>
    <row r="49" spans="1:6" x14ac:dyDescent="0.2">
      <c r="A49" s="1">
        <v>47</v>
      </c>
      <c r="B49" s="1" t="s">
        <v>8</v>
      </c>
      <c r="C49" s="1">
        <v>2</v>
      </c>
      <c r="D49" s="1">
        <v>1</v>
      </c>
      <c r="E49" t="s">
        <v>69</v>
      </c>
      <c r="F49" t="s">
        <v>69</v>
      </c>
    </row>
  </sheetData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firstPageNumber="0" orientation="portrait" copies="29044" r:id="rId1"/>
  <headerFooter alignWithMargins="0">
    <oddHeader>&amp;L&amp;F&amp;C&amp;A</oddHeader>
    <oddFooter>&amp;C&amp;P&amp;"ＭＳ Ｐゴシック,標準"ページ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pivotSelection pane="bottomRight" showHeader="1" click="2" r:id="rId1">
        <pivotArea type="origin" dataOnly="0" labelOnly="1" outline="0" fieldPosition="0"/>
      </pivotSelection>
    </sheetView>
  </sheetViews>
  <sheetFormatPr defaultRowHeight="12" x14ac:dyDescent="0.15"/>
  <cols>
    <col min="1" max="1" width="21.7109375" style="38" bestFit="1" customWidth="1"/>
    <col min="2" max="2" width="12.5703125" style="38" bestFit="1" customWidth="1"/>
    <col min="3" max="3" width="8.140625" style="38" bestFit="1" customWidth="1"/>
    <col min="4" max="4" width="6" style="38" bestFit="1" customWidth="1"/>
    <col min="5" max="16384" width="9.140625" style="38"/>
  </cols>
  <sheetData>
    <row r="1" spans="1:4" ht="12.75" x14ac:dyDescent="0.2">
      <c r="A1" s="42" t="s">
        <v>93</v>
      </c>
      <c r="B1" s="42" t="s">
        <v>92</v>
      </c>
      <c r="C1"/>
      <c r="D1"/>
    </row>
    <row r="2" spans="1:4" ht="12.75" x14ac:dyDescent="0.2">
      <c r="A2" s="42" t="s">
        <v>91</v>
      </c>
      <c r="B2" t="s">
        <v>69</v>
      </c>
      <c r="C2" t="s">
        <v>70</v>
      </c>
      <c r="D2" t="s">
        <v>9</v>
      </c>
    </row>
    <row r="3" spans="1:4" ht="12.75" x14ac:dyDescent="0.2">
      <c r="A3" s="43" t="s">
        <v>69</v>
      </c>
      <c r="B3" s="36">
        <v>21</v>
      </c>
      <c r="C3" s="36">
        <v>5</v>
      </c>
      <c r="D3" s="36">
        <v>26</v>
      </c>
    </row>
    <row r="4" spans="1:4" ht="12.75" x14ac:dyDescent="0.2">
      <c r="A4" s="43" t="s">
        <v>70</v>
      </c>
      <c r="B4" s="36">
        <v>3</v>
      </c>
      <c r="C4" s="36">
        <v>19</v>
      </c>
      <c r="D4" s="36">
        <v>22</v>
      </c>
    </row>
    <row r="5" spans="1:4" ht="12.75" x14ac:dyDescent="0.2">
      <c r="A5" s="43" t="s">
        <v>9</v>
      </c>
      <c r="B5" s="36">
        <v>24</v>
      </c>
      <c r="C5" s="36">
        <v>24</v>
      </c>
      <c r="D5" s="36">
        <v>48</v>
      </c>
    </row>
    <row r="6" spans="1:4" ht="12.75" x14ac:dyDescent="0.2">
      <c r="A6"/>
      <c r="B6"/>
      <c r="C6"/>
      <c r="D6"/>
    </row>
    <row r="7" spans="1:4" ht="12.75" x14ac:dyDescent="0.2">
      <c r="A7"/>
      <c r="B7"/>
      <c r="C7"/>
      <c r="D7"/>
    </row>
    <row r="8" spans="1:4" ht="12.75" x14ac:dyDescent="0.2">
      <c r="A8"/>
      <c r="B8"/>
      <c r="C8"/>
    </row>
    <row r="9" spans="1:4" ht="12.75" x14ac:dyDescent="0.2">
      <c r="A9"/>
      <c r="B9"/>
      <c r="C9"/>
    </row>
    <row r="10" spans="1:4" ht="12.75" x14ac:dyDescent="0.2">
      <c r="A10"/>
      <c r="B10"/>
      <c r="C10"/>
    </row>
    <row r="11" spans="1:4" ht="12.75" x14ac:dyDescent="0.2">
      <c r="A11"/>
      <c r="B11"/>
      <c r="C11"/>
    </row>
    <row r="12" spans="1:4" ht="12.75" x14ac:dyDescent="0.2">
      <c r="A12"/>
      <c r="B12"/>
      <c r="C12"/>
    </row>
    <row r="13" spans="1:4" ht="12.75" x14ac:dyDescent="0.2">
      <c r="A13"/>
      <c r="B13"/>
      <c r="C13"/>
    </row>
    <row r="14" spans="1:4" ht="12.75" x14ac:dyDescent="0.2">
      <c r="A14"/>
      <c r="B14"/>
      <c r="C14"/>
    </row>
    <row r="15" spans="1:4" ht="12.75" x14ac:dyDescent="0.2">
      <c r="A15"/>
      <c r="B15"/>
      <c r="C15"/>
    </row>
    <row r="16" spans="1:4" ht="12.75" x14ac:dyDescent="0.2">
      <c r="A16"/>
      <c r="B16"/>
      <c r="C16"/>
    </row>
    <row r="17" spans="1:3" ht="12.75" x14ac:dyDescent="0.2">
      <c r="A17"/>
      <c r="B17"/>
      <c r="C17"/>
    </row>
    <row r="18" spans="1:3" ht="12.75" x14ac:dyDescent="0.2">
      <c r="A18"/>
      <c r="B18"/>
      <c r="C18"/>
    </row>
  </sheetData>
  <phoneticPr fontId="3"/>
  <printOptions headings="1"/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&amp;L&amp;F&amp;C&amp;A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AB17-7E5F-4366-9F6A-EB360D1A964D}">
  <sheetPr>
    <pageSetUpPr fitToPage="1"/>
  </sheetPr>
  <dimension ref="A1:G25"/>
  <sheetViews>
    <sheetView workbookViewId="0"/>
  </sheetViews>
  <sheetFormatPr defaultRowHeight="12" x14ac:dyDescent="0.15"/>
  <cols>
    <col min="1" max="5" width="15.7109375" style="38" customWidth="1"/>
    <col min="6" max="16384" width="9.140625" style="38"/>
  </cols>
  <sheetData>
    <row r="1" spans="1:5" x14ac:dyDescent="0.15">
      <c r="A1" s="38" t="s">
        <v>10</v>
      </c>
    </row>
    <row r="2" spans="1:5" ht="13.5" x14ac:dyDescent="0.15">
      <c r="A2" s="63"/>
      <c r="B2" s="64"/>
      <c r="C2" s="67" t="s">
        <v>71</v>
      </c>
      <c r="D2" s="68"/>
      <c r="E2" s="69"/>
    </row>
    <row r="3" spans="1:5" ht="13.5" x14ac:dyDescent="0.15">
      <c r="A3" s="65"/>
      <c r="B3" s="66"/>
      <c r="C3" s="7" t="s">
        <v>69</v>
      </c>
      <c r="D3" s="7" t="s">
        <v>70</v>
      </c>
      <c r="E3" s="7" t="s">
        <v>9</v>
      </c>
    </row>
    <row r="4" spans="1:5" ht="13.5" x14ac:dyDescent="0.15">
      <c r="A4" s="60" t="s">
        <v>72</v>
      </c>
      <c r="B4" s="7" t="s">
        <v>69</v>
      </c>
      <c r="C4" s="8">
        <v>21</v>
      </c>
      <c r="D4" s="39">
        <v>5</v>
      </c>
      <c r="E4" s="39">
        <v>26</v>
      </c>
    </row>
    <row r="5" spans="1:5" ht="13.5" x14ac:dyDescent="0.15">
      <c r="A5" s="61"/>
      <c r="B5" s="7" t="s">
        <v>70</v>
      </c>
      <c r="C5" s="39">
        <v>3</v>
      </c>
      <c r="D5" s="8">
        <v>19</v>
      </c>
      <c r="E5" s="39">
        <v>22</v>
      </c>
    </row>
    <row r="6" spans="1:5" ht="13.5" x14ac:dyDescent="0.15">
      <c r="A6" s="62"/>
      <c r="B6" s="7" t="s">
        <v>9</v>
      </c>
      <c r="C6" s="39">
        <v>24</v>
      </c>
      <c r="D6" s="39">
        <v>24</v>
      </c>
      <c r="E6" s="39">
        <v>48</v>
      </c>
    </row>
    <row r="8" spans="1:5" x14ac:dyDescent="0.15">
      <c r="A8" s="38" t="s">
        <v>87</v>
      </c>
    </row>
    <row r="9" spans="1:5" ht="13.5" x14ac:dyDescent="0.15">
      <c r="A9" s="63"/>
      <c r="B9" s="64"/>
      <c r="C9" s="67" t="s">
        <v>71</v>
      </c>
      <c r="D9" s="68"/>
      <c r="E9" s="69"/>
    </row>
    <row r="10" spans="1:5" ht="13.5" x14ac:dyDescent="0.15">
      <c r="A10" s="65"/>
      <c r="B10" s="66"/>
      <c r="C10" s="7" t="s">
        <v>69</v>
      </c>
      <c r="D10" s="7" t="s">
        <v>70</v>
      </c>
      <c r="E10" s="7" t="s">
        <v>9</v>
      </c>
    </row>
    <row r="11" spans="1:5" ht="13.5" x14ac:dyDescent="0.15">
      <c r="A11" s="60" t="s">
        <v>72</v>
      </c>
      <c r="B11" s="7" t="s">
        <v>69</v>
      </c>
      <c r="C11" s="37" t="s">
        <v>78</v>
      </c>
      <c r="D11" s="40" t="s">
        <v>79</v>
      </c>
      <c r="E11" s="40" t="s">
        <v>84</v>
      </c>
    </row>
    <row r="12" spans="1:5" ht="13.5" x14ac:dyDescent="0.15">
      <c r="A12" s="61"/>
      <c r="B12" s="7" t="s">
        <v>70</v>
      </c>
      <c r="C12" s="40" t="s">
        <v>81</v>
      </c>
      <c r="D12" s="37" t="s">
        <v>80</v>
      </c>
      <c r="E12" s="40" t="s">
        <v>85</v>
      </c>
    </row>
    <row r="13" spans="1:5" ht="13.5" x14ac:dyDescent="0.15">
      <c r="A13" s="62"/>
      <c r="B13" s="7" t="s">
        <v>9</v>
      </c>
      <c r="C13" s="40" t="s">
        <v>82</v>
      </c>
      <c r="D13" s="40" t="s">
        <v>83</v>
      </c>
      <c r="E13" s="40" t="s">
        <v>86</v>
      </c>
    </row>
    <row r="15" spans="1:5" x14ac:dyDescent="0.15">
      <c r="A15" s="38" t="s">
        <v>88</v>
      </c>
    </row>
    <row r="16" spans="1:5" ht="13.5" x14ac:dyDescent="0.15">
      <c r="A16" s="63"/>
      <c r="B16" s="64"/>
      <c r="C16" s="67" t="s">
        <v>71</v>
      </c>
      <c r="D16" s="68"/>
      <c r="E16" s="69"/>
    </row>
    <row r="17" spans="1:7" ht="13.5" x14ac:dyDescent="0.15">
      <c r="A17" s="65"/>
      <c r="B17" s="66"/>
      <c r="C17" s="7" t="s">
        <v>69</v>
      </c>
      <c r="D17" s="7" t="s">
        <v>70</v>
      </c>
      <c r="E17" s="7" t="s">
        <v>9</v>
      </c>
    </row>
    <row r="18" spans="1:7" ht="13.5" x14ac:dyDescent="0.15">
      <c r="A18" s="60" t="s">
        <v>72</v>
      </c>
      <c r="B18" s="7" t="s">
        <v>69</v>
      </c>
      <c r="C18" s="8">
        <f>E18*C20/E20</f>
        <v>13</v>
      </c>
      <c r="D18" s="39">
        <f>E18*D20/E20</f>
        <v>13</v>
      </c>
      <c r="E18" s="39">
        <v>26</v>
      </c>
    </row>
    <row r="19" spans="1:7" ht="13.5" x14ac:dyDescent="0.15">
      <c r="A19" s="61"/>
      <c r="B19" s="7" t="s">
        <v>70</v>
      </c>
      <c r="C19" s="39">
        <f>E19*C20/E20</f>
        <v>11</v>
      </c>
      <c r="D19" s="8">
        <f>E19*D20/E20</f>
        <v>11</v>
      </c>
      <c r="E19" s="39">
        <v>22</v>
      </c>
    </row>
    <row r="20" spans="1:7" ht="13.5" x14ac:dyDescent="0.15">
      <c r="A20" s="62"/>
      <c r="B20" s="7" t="s">
        <v>9</v>
      </c>
      <c r="C20" s="39">
        <v>24</v>
      </c>
      <c r="D20" s="39">
        <v>24</v>
      </c>
      <c r="E20" s="39">
        <v>48</v>
      </c>
    </row>
    <row r="22" spans="1:7" ht="16.5" x14ac:dyDescent="0.25">
      <c r="A22" s="2" t="s">
        <v>103</v>
      </c>
      <c r="B22" s="3"/>
      <c r="C22" s="2"/>
      <c r="D22" s="4" t="s">
        <v>73</v>
      </c>
      <c r="E22" s="5"/>
      <c r="F22" s="3"/>
      <c r="G22" s="41">
        <f>(C4+D5)/E6</f>
        <v>0.83333333333333337</v>
      </c>
    </row>
    <row r="23" spans="1:7" ht="16.5" x14ac:dyDescent="0.25">
      <c r="A23" s="2" t="s">
        <v>104</v>
      </c>
      <c r="B23" s="2"/>
      <c r="C23" s="2"/>
      <c r="D23" s="4" t="s">
        <v>74</v>
      </c>
      <c r="E23" s="2"/>
      <c r="F23" s="3"/>
      <c r="G23" s="41">
        <f>(C18+D19)/E20</f>
        <v>0.5</v>
      </c>
    </row>
    <row r="24" spans="1:7" ht="13.5" x14ac:dyDescent="0.15">
      <c r="A24" s="2" t="s">
        <v>14</v>
      </c>
      <c r="B24" s="2"/>
      <c r="C24" s="4"/>
      <c r="D24" s="4" t="s">
        <v>75</v>
      </c>
      <c r="E24" s="5"/>
      <c r="F24" s="6"/>
      <c r="G24" s="41">
        <f>(G22-G23)/(1-G23)</f>
        <v>0.66666666666666674</v>
      </c>
    </row>
    <row r="25" spans="1:7" ht="13.5" x14ac:dyDescent="0.15">
      <c r="A25" s="2" t="s">
        <v>76</v>
      </c>
      <c r="B25" s="2"/>
      <c r="C25" s="2"/>
      <c r="D25" s="4" t="s">
        <v>77</v>
      </c>
      <c r="E25" s="2"/>
      <c r="F25" s="3"/>
      <c r="G25" s="41">
        <f>SQRT((G22*(1-G22))/(E6*(1-G23)^2))</f>
        <v>0.1075828707279838</v>
      </c>
    </row>
  </sheetData>
  <mergeCells count="9">
    <mergeCell ref="A16:B17"/>
    <mergeCell ref="C16:E16"/>
    <mergeCell ref="A18:A20"/>
    <mergeCell ref="A2:B3"/>
    <mergeCell ref="C2:E2"/>
    <mergeCell ref="A4:A6"/>
    <mergeCell ref="A9:B10"/>
    <mergeCell ref="C9:E9"/>
    <mergeCell ref="A11:A13"/>
  </mergeCells>
  <phoneticPr fontId="3"/>
  <printOptions headings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>
    <oddHeader>&amp;L&amp;F&amp;C&amp;A</oddHead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DC16-573B-4C61-BA9B-A94B03A973C5}">
  <sheetPr>
    <pageSetUpPr fitToPage="1"/>
  </sheetPr>
  <dimension ref="A1:O57"/>
  <sheetViews>
    <sheetView topLeftCell="A13" zoomScaleNormal="100" workbookViewId="0"/>
  </sheetViews>
  <sheetFormatPr defaultRowHeight="12.75" x14ac:dyDescent="0.2"/>
  <cols>
    <col min="1" max="2" width="3.7109375" style="5" customWidth="1"/>
    <col min="3" max="6" width="19.7109375" style="5" customWidth="1"/>
    <col min="7" max="7" width="9.140625" style="5"/>
    <col min="8" max="8" width="5.7109375" style="44" customWidth="1"/>
    <col min="9" max="10" width="3.7109375" style="44" customWidth="1"/>
    <col min="11" max="14" width="5.7109375" style="44" customWidth="1"/>
    <col min="15" max="15" width="6.7109375" style="44" customWidth="1"/>
    <col min="16" max="16384" width="9.140625" style="44"/>
  </cols>
  <sheetData>
    <row r="1" spans="1:14" x14ac:dyDescent="0.2">
      <c r="A1" s="5" t="s">
        <v>10</v>
      </c>
      <c r="I1" s="5" t="s">
        <v>11</v>
      </c>
      <c r="J1" s="5"/>
      <c r="K1" s="5"/>
      <c r="L1" s="5"/>
      <c r="M1" s="5"/>
      <c r="N1" s="5"/>
    </row>
    <row r="2" spans="1:14" x14ac:dyDescent="0.2">
      <c r="A2" s="70"/>
      <c r="B2" s="71"/>
      <c r="C2" s="74" t="s">
        <v>1</v>
      </c>
      <c r="D2" s="75"/>
      <c r="E2" s="75"/>
      <c r="F2" s="75"/>
      <c r="G2" s="76"/>
      <c r="I2" s="70"/>
      <c r="J2" s="71"/>
      <c r="K2" s="74" t="s">
        <v>1</v>
      </c>
      <c r="L2" s="75"/>
      <c r="M2" s="75"/>
      <c r="N2" s="76"/>
    </row>
    <row r="3" spans="1:14" x14ac:dyDescent="0.2">
      <c r="A3" s="72"/>
      <c r="B3" s="73"/>
      <c r="C3" s="13">
        <v>1</v>
      </c>
      <c r="D3" s="13">
        <v>2</v>
      </c>
      <c r="E3" s="13">
        <v>3</v>
      </c>
      <c r="F3" s="13">
        <v>4</v>
      </c>
      <c r="G3" s="13" t="s">
        <v>0</v>
      </c>
      <c r="I3" s="72"/>
      <c r="J3" s="73"/>
      <c r="K3" s="19">
        <v>1</v>
      </c>
      <c r="L3" s="19">
        <v>2</v>
      </c>
      <c r="M3" s="19">
        <v>3</v>
      </c>
      <c r="N3" s="19">
        <v>4</v>
      </c>
    </row>
    <row r="4" spans="1:14" x14ac:dyDescent="0.2">
      <c r="A4" s="77" t="s">
        <v>12</v>
      </c>
      <c r="B4" s="11">
        <v>1</v>
      </c>
      <c r="C4" s="14">
        <v>6</v>
      </c>
      <c r="D4" s="14">
        <v>3</v>
      </c>
      <c r="E4" s="14">
        <v>2</v>
      </c>
      <c r="F4" s="14">
        <v>0</v>
      </c>
      <c r="G4" s="15">
        <f>SUM(C4:F4)</f>
        <v>11</v>
      </c>
      <c r="H4" s="45"/>
      <c r="I4" s="77" t="s">
        <v>12</v>
      </c>
      <c r="J4" s="11">
        <v>1</v>
      </c>
      <c r="K4" s="14">
        <v>0</v>
      </c>
      <c r="L4" s="14">
        <v>1</v>
      </c>
      <c r="M4" s="14">
        <v>2</v>
      </c>
      <c r="N4" s="14">
        <v>3</v>
      </c>
    </row>
    <row r="5" spans="1:14" x14ac:dyDescent="0.2">
      <c r="A5" s="78"/>
      <c r="B5" s="10">
        <v>2</v>
      </c>
      <c r="C5" s="14">
        <v>2</v>
      </c>
      <c r="D5" s="14">
        <v>10</v>
      </c>
      <c r="E5" s="14">
        <v>3</v>
      </c>
      <c r="F5" s="14">
        <v>0</v>
      </c>
      <c r="G5" s="15">
        <f>SUM(C5:F5)</f>
        <v>15</v>
      </c>
      <c r="H5" s="45"/>
      <c r="I5" s="78"/>
      <c r="J5" s="10">
        <v>2</v>
      </c>
      <c r="K5" s="14">
        <v>1</v>
      </c>
      <c r="L5" s="14">
        <v>0</v>
      </c>
      <c r="M5" s="14">
        <v>1</v>
      </c>
      <c r="N5" s="14">
        <v>2</v>
      </c>
    </row>
    <row r="6" spans="1:14" x14ac:dyDescent="0.2">
      <c r="A6" s="78"/>
      <c r="B6" s="10">
        <v>3</v>
      </c>
      <c r="C6" s="14">
        <v>1</v>
      </c>
      <c r="D6" s="14">
        <v>1</v>
      </c>
      <c r="E6" s="14">
        <v>7</v>
      </c>
      <c r="F6" s="14">
        <v>4</v>
      </c>
      <c r="G6" s="15">
        <f>SUM(C6:F6)</f>
        <v>13</v>
      </c>
      <c r="H6" s="45"/>
      <c r="I6" s="78"/>
      <c r="J6" s="10">
        <v>3</v>
      </c>
      <c r="K6" s="14">
        <v>2</v>
      </c>
      <c r="L6" s="14">
        <v>1</v>
      </c>
      <c r="M6" s="14">
        <v>0</v>
      </c>
      <c r="N6" s="14">
        <v>1</v>
      </c>
    </row>
    <row r="7" spans="1:14" x14ac:dyDescent="0.2">
      <c r="A7" s="78"/>
      <c r="B7" s="10">
        <v>4</v>
      </c>
      <c r="C7" s="14">
        <v>0</v>
      </c>
      <c r="D7" s="14">
        <v>1</v>
      </c>
      <c r="E7" s="14">
        <v>2</v>
      </c>
      <c r="F7" s="14">
        <v>6</v>
      </c>
      <c r="G7" s="15">
        <f>SUM(C7:F7)</f>
        <v>9</v>
      </c>
      <c r="H7" s="45"/>
      <c r="I7" s="79"/>
      <c r="J7" s="10">
        <v>4</v>
      </c>
      <c r="K7" s="14">
        <v>3</v>
      </c>
      <c r="L7" s="14">
        <v>2</v>
      </c>
      <c r="M7" s="14">
        <v>1</v>
      </c>
      <c r="N7" s="14">
        <v>0</v>
      </c>
    </row>
    <row r="8" spans="1:14" x14ac:dyDescent="0.2">
      <c r="A8" s="79"/>
      <c r="B8" s="10" t="s">
        <v>0</v>
      </c>
      <c r="C8" s="15">
        <f>SUM(C4:C7)</f>
        <v>9</v>
      </c>
      <c r="D8" s="15">
        <f>SUM(D4:D7)</f>
        <v>15</v>
      </c>
      <c r="E8" s="15">
        <f>SUM(E4:E7)</f>
        <v>14</v>
      </c>
      <c r="F8" s="15">
        <f>SUM(F4:F7)</f>
        <v>10</v>
      </c>
      <c r="G8" s="15">
        <f>SUM(C8:F8)</f>
        <v>48</v>
      </c>
      <c r="H8" s="45"/>
    </row>
    <row r="9" spans="1:14" s="47" customFormat="1" x14ac:dyDescent="0.2">
      <c r="A9" s="16"/>
      <c r="B9" s="17"/>
      <c r="C9" s="18"/>
      <c r="D9" s="18"/>
      <c r="E9" s="18"/>
      <c r="F9" s="18"/>
      <c r="G9" s="18"/>
      <c r="H9" s="46"/>
    </row>
    <row r="10" spans="1:14" x14ac:dyDescent="0.2">
      <c r="A10" s="5" t="s">
        <v>94</v>
      </c>
      <c r="D10" s="5">
        <v>4</v>
      </c>
      <c r="E10" s="9"/>
      <c r="F10" s="9"/>
    </row>
    <row r="12" spans="1:14" x14ac:dyDescent="0.2">
      <c r="A12" s="9" t="s">
        <v>95</v>
      </c>
      <c r="B12" s="9"/>
      <c r="H12" s="45"/>
      <c r="I12" s="45"/>
      <c r="J12" s="45"/>
      <c r="K12" s="45"/>
      <c r="L12" s="45"/>
      <c r="M12" s="45"/>
    </row>
    <row r="13" spans="1:14" x14ac:dyDescent="0.2">
      <c r="A13" s="9" t="s">
        <v>15</v>
      </c>
      <c r="B13" s="9"/>
      <c r="G13" s="9"/>
      <c r="I13" s="30" t="s">
        <v>13</v>
      </c>
      <c r="J13" s="31"/>
      <c r="K13" s="32"/>
      <c r="L13" s="32"/>
      <c r="M13" s="32"/>
      <c r="N13" s="32"/>
    </row>
    <row r="14" spans="1:14" x14ac:dyDescent="0.2">
      <c r="A14" s="70"/>
      <c r="B14" s="71"/>
      <c r="C14" s="74" t="s">
        <v>1</v>
      </c>
      <c r="D14" s="75"/>
      <c r="E14" s="75"/>
      <c r="F14" s="76"/>
      <c r="I14" s="70"/>
      <c r="J14" s="71"/>
      <c r="K14" s="74" t="s">
        <v>1</v>
      </c>
      <c r="L14" s="75"/>
      <c r="M14" s="75"/>
      <c r="N14" s="76"/>
    </row>
    <row r="15" spans="1:14" x14ac:dyDescent="0.2">
      <c r="A15" s="72"/>
      <c r="B15" s="73"/>
      <c r="C15" s="13">
        <v>1</v>
      </c>
      <c r="D15" s="13">
        <v>2</v>
      </c>
      <c r="E15" s="13">
        <v>3</v>
      </c>
      <c r="F15" s="13">
        <v>4</v>
      </c>
      <c r="I15" s="11"/>
      <c r="J15" s="12"/>
      <c r="K15" s="13">
        <v>1</v>
      </c>
      <c r="L15" s="13">
        <v>2</v>
      </c>
      <c r="M15" s="13">
        <v>3</v>
      </c>
      <c r="N15" s="13">
        <v>4</v>
      </c>
    </row>
    <row r="16" spans="1:14" ht="12.75" customHeight="1" x14ac:dyDescent="0.2">
      <c r="A16" s="77" t="s">
        <v>12</v>
      </c>
      <c r="B16" s="11">
        <v>1</v>
      </c>
      <c r="C16" s="20" t="s">
        <v>16</v>
      </c>
      <c r="D16" s="20" t="s">
        <v>17</v>
      </c>
      <c r="E16" s="20" t="s">
        <v>18</v>
      </c>
      <c r="F16" s="20" t="s">
        <v>19</v>
      </c>
      <c r="G16" s="9"/>
      <c r="I16" s="77" t="s">
        <v>12</v>
      </c>
      <c r="J16" s="11">
        <v>1</v>
      </c>
      <c r="K16" s="21">
        <f t="shared" ref="K16:N19" si="0">1-K4/($D$10-1)</f>
        <v>1</v>
      </c>
      <c r="L16" s="21">
        <f t="shared" si="0"/>
        <v>0.66666666666666674</v>
      </c>
      <c r="M16" s="21">
        <f t="shared" si="0"/>
        <v>0.33333333333333337</v>
      </c>
      <c r="N16" s="21">
        <f>1-N4/($D$10-1)</f>
        <v>0</v>
      </c>
    </row>
    <row r="17" spans="1:15" x14ac:dyDescent="0.2">
      <c r="A17" s="78"/>
      <c r="B17" s="10">
        <v>2</v>
      </c>
      <c r="C17" s="20" t="s">
        <v>20</v>
      </c>
      <c r="D17" s="20" t="s">
        <v>21</v>
      </c>
      <c r="E17" s="20" t="s">
        <v>22</v>
      </c>
      <c r="F17" s="20" t="s">
        <v>23</v>
      </c>
      <c r="G17" s="9"/>
      <c r="I17" s="78"/>
      <c r="J17" s="10">
        <v>2</v>
      </c>
      <c r="K17" s="21">
        <f t="shared" si="0"/>
        <v>0.66666666666666674</v>
      </c>
      <c r="L17" s="21">
        <f t="shared" si="0"/>
        <v>1</v>
      </c>
      <c r="M17" s="21">
        <f t="shared" si="0"/>
        <v>0.66666666666666674</v>
      </c>
      <c r="N17" s="21">
        <f t="shared" si="0"/>
        <v>0.33333333333333337</v>
      </c>
    </row>
    <row r="18" spans="1:15" x14ac:dyDescent="0.2">
      <c r="A18" s="78"/>
      <c r="B18" s="10">
        <v>3</v>
      </c>
      <c r="C18" s="20" t="s">
        <v>24</v>
      </c>
      <c r="D18" s="20" t="s">
        <v>25</v>
      </c>
      <c r="E18" s="20" t="s">
        <v>26</v>
      </c>
      <c r="F18" s="20" t="s">
        <v>27</v>
      </c>
      <c r="G18" s="9"/>
      <c r="I18" s="78"/>
      <c r="J18" s="10">
        <v>3</v>
      </c>
      <c r="K18" s="21">
        <f t="shared" si="0"/>
        <v>0.33333333333333337</v>
      </c>
      <c r="L18" s="21">
        <f t="shared" si="0"/>
        <v>0.66666666666666674</v>
      </c>
      <c r="M18" s="21">
        <f>1-M6/($D$10-1)</f>
        <v>1</v>
      </c>
      <c r="N18" s="21">
        <f>1-N6/($D$10-1)</f>
        <v>0.66666666666666674</v>
      </c>
    </row>
    <row r="19" spans="1:15" x14ac:dyDescent="0.2">
      <c r="A19" s="79"/>
      <c r="B19" s="10">
        <v>4</v>
      </c>
      <c r="C19" s="20" t="s">
        <v>28</v>
      </c>
      <c r="D19" s="20" t="s">
        <v>29</v>
      </c>
      <c r="E19" s="20" t="s">
        <v>30</v>
      </c>
      <c r="F19" s="20" t="s">
        <v>31</v>
      </c>
      <c r="G19" s="9"/>
      <c r="I19" s="79"/>
      <c r="J19" s="10">
        <v>4</v>
      </c>
      <c r="K19" s="21">
        <f t="shared" si="0"/>
        <v>0</v>
      </c>
      <c r="L19" s="21">
        <f t="shared" si="0"/>
        <v>0.33333333333333337</v>
      </c>
      <c r="M19" s="21">
        <f>1-M7/($D$10-1)</f>
        <v>0.66666666666666674</v>
      </c>
      <c r="N19" s="21">
        <f>1-N7/($D$10-1)</f>
        <v>1</v>
      </c>
    </row>
    <row r="20" spans="1:15" s="48" customFormat="1" x14ac:dyDescent="0.2">
      <c r="G20" s="29"/>
    </row>
    <row r="21" spans="1:15" x14ac:dyDescent="0.2">
      <c r="A21" s="5" t="s">
        <v>96</v>
      </c>
      <c r="B21" s="22"/>
    </row>
    <row r="22" spans="1:15" x14ac:dyDescent="0.2">
      <c r="A22" s="5" t="s">
        <v>15</v>
      </c>
      <c r="B22" s="22"/>
      <c r="C22" s="24"/>
      <c r="D22" s="23"/>
      <c r="H22" s="45"/>
      <c r="I22" s="30" t="s">
        <v>13</v>
      </c>
      <c r="J22" s="5"/>
      <c r="K22" s="5"/>
      <c r="L22" s="23"/>
      <c r="M22" s="5"/>
      <c r="N22" s="5"/>
      <c r="O22" s="28"/>
    </row>
    <row r="23" spans="1:15" x14ac:dyDescent="0.2">
      <c r="A23" s="70"/>
      <c r="B23" s="71"/>
      <c r="C23" s="74" t="s">
        <v>1</v>
      </c>
      <c r="D23" s="75"/>
      <c r="E23" s="75"/>
      <c r="F23" s="76"/>
      <c r="I23" s="70"/>
      <c r="J23" s="71"/>
      <c r="K23" s="74" t="s">
        <v>1</v>
      </c>
      <c r="L23" s="75"/>
      <c r="M23" s="75"/>
      <c r="N23" s="76"/>
      <c r="O23" s="5"/>
    </row>
    <row r="24" spans="1:15" x14ac:dyDescent="0.2">
      <c r="A24" s="72"/>
      <c r="B24" s="73"/>
      <c r="C24" s="13">
        <v>1</v>
      </c>
      <c r="D24" s="13">
        <v>2</v>
      </c>
      <c r="E24" s="13">
        <v>3</v>
      </c>
      <c r="F24" s="13">
        <v>4</v>
      </c>
      <c r="I24" s="72"/>
      <c r="J24" s="73"/>
      <c r="K24" s="13">
        <v>1</v>
      </c>
      <c r="L24" s="13">
        <v>2</v>
      </c>
      <c r="M24" s="13">
        <v>3</v>
      </c>
      <c r="N24" s="13">
        <v>4</v>
      </c>
      <c r="O24" s="5"/>
    </row>
    <row r="25" spans="1:15" x14ac:dyDescent="0.2">
      <c r="A25" s="77" t="s">
        <v>12</v>
      </c>
      <c r="B25" s="11">
        <v>1</v>
      </c>
      <c r="C25" s="25" t="s">
        <v>32</v>
      </c>
      <c r="D25" s="25" t="s">
        <v>33</v>
      </c>
      <c r="E25" s="25" t="s">
        <v>34</v>
      </c>
      <c r="F25" s="25" t="s">
        <v>35</v>
      </c>
      <c r="G25" s="9"/>
      <c r="I25" s="77" t="s">
        <v>12</v>
      </c>
      <c r="J25" s="11">
        <v>1</v>
      </c>
      <c r="K25" s="21">
        <f t="shared" ref="K25:N28" si="1">K16*C4</f>
        <v>6</v>
      </c>
      <c r="L25" s="21">
        <f t="shared" si="1"/>
        <v>2</v>
      </c>
      <c r="M25" s="21">
        <f t="shared" si="1"/>
        <v>0.66666666666666674</v>
      </c>
      <c r="N25" s="21">
        <f t="shared" si="1"/>
        <v>0</v>
      </c>
      <c r="O25" s="9"/>
    </row>
    <row r="26" spans="1:15" x14ac:dyDescent="0.2">
      <c r="A26" s="78"/>
      <c r="B26" s="10">
        <v>2</v>
      </c>
      <c r="C26" s="25" t="s">
        <v>36</v>
      </c>
      <c r="D26" s="25" t="s">
        <v>37</v>
      </c>
      <c r="E26" s="25" t="s">
        <v>38</v>
      </c>
      <c r="F26" s="25" t="s">
        <v>39</v>
      </c>
      <c r="G26" s="9"/>
      <c r="I26" s="78"/>
      <c r="J26" s="10">
        <v>2</v>
      </c>
      <c r="K26" s="21">
        <f t="shared" si="1"/>
        <v>1.3333333333333335</v>
      </c>
      <c r="L26" s="21">
        <f t="shared" si="1"/>
        <v>10</v>
      </c>
      <c r="M26" s="21">
        <f t="shared" si="1"/>
        <v>2</v>
      </c>
      <c r="N26" s="21">
        <f t="shared" si="1"/>
        <v>0</v>
      </c>
      <c r="O26" s="9"/>
    </row>
    <row r="27" spans="1:15" x14ac:dyDescent="0.2">
      <c r="A27" s="78"/>
      <c r="B27" s="10">
        <v>3</v>
      </c>
      <c r="C27" s="25" t="s">
        <v>40</v>
      </c>
      <c r="D27" s="25" t="s">
        <v>41</v>
      </c>
      <c r="E27" s="25" t="s">
        <v>42</v>
      </c>
      <c r="F27" s="25" t="s">
        <v>43</v>
      </c>
      <c r="G27" s="9"/>
      <c r="I27" s="78"/>
      <c r="J27" s="10">
        <v>3</v>
      </c>
      <c r="K27" s="21">
        <f t="shared" si="1"/>
        <v>0.33333333333333337</v>
      </c>
      <c r="L27" s="21">
        <f t="shared" si="1"/>
        <v>0.66666666666666674</v>
      </c>
      <c r="M27" s="21">
        <f t="shared" si="1"/>
        <v>7</v>
      </c>
      <c r="N27" s="21">
        <f t="shared" si="1"/>
        <v>2.666666666666667</v>
      </c>
      <c r="O27" s="9"/>
    </row>
    <row r="28" spans="1:15" x14ac:dyDescent="0.2">
      <c r="A28" s="79"/>
      <c r="B28" s="10">
        <v>4</v>
      </c>
      <c r="C28" s="25" t="s">
        <v>44</v>
      </c>
      <c r="D28" s="25" t="s">
        <v>45</v>
      </c>
      <c r="E28" s="25" t="s">
        <v>46</v>
      </c>
      <c r="F28" s="25" t="s">
        <v>47</v>
      </c>
      <c r="G28" s="9"/>
      <c r="I28" s="79"/>
      <c r="J28" s="10">
        <v>4</v>
      </c>
      <c r="K28" s="21">
        <f t="shared" si="1"/>
        <v>0</v>
      </c>
      <c r="L28" s="21">
        <f t="shared" si="1"/>
        <v>0.33333333333333337</v>
      </c>
      <c r="M28" s="21">
        <f t="shared" si="1"/>
        <v>1.3333333333333335</v>
      </c>
      <c r="N28" s="21">
        <f t="shared" si="1"/>
        <v>6</v>
      </c>
      <c r="O28" s="9"/>
    </row>
    <row r="29" spans="1:15" x14ac:dyDescent="0.2">
      <c r="B29" s="22"/>
      <c r="C29" s="26"/>
      <c r="D29" s="27"/>
      <c r="E29" s="9"/>
      <c r="F29" s="33" t="s">
        <v>2</v>
      </c>
      <c r="G29" s="28" t="s">
        <v>48</v>
      </c>
      <c r="I29" s="5"/>
      <c r="J29" s="22"/>
      <c r="K29" s="9"/>
      <c r="L29" s="27"/>
      <c r="M29" s="9"/>
      <c r="N29" s="33" t="s">
        <v>0</v>
      </c>
      <c r="O29" s="24">
        <f>SUM(K25:N28)</f>
        <v>40.333333333333336</v>
      </c>
    </row>
    <row r="30" spans="1:15" ht="13.5" x14ac:dyDescent="0.2">
      <c r="D30" s="23"/>
      <c r="F30" s="34" t="s">
        <v>97</v>
      </c>
      <c r="G30" s="28" t="s">
        <v>49</v>
      </c>
      <c r="J30" s="5"/>
      <c r="L30" s="23"/>
      <c r="N30" s="34" t="s">
        <v>97</v>
      </c>
      <c r="O30" s="28">
        <f>O29/G8</f>
        <v>0.84027777777777779</v>
      </c>
    </row>
    <row r="31" spans="1:15" x14ac:dyDescent="0.2">
      <c r="B31" s="22"/>
      <c r="C31" s="28"/>
      <c r="D31" s="23"/>
    </row>
    <row r="32" spans="1:15" x14ac:dyDescent="0.2">
      <c r="A32" s="5" t="s">
        <v>98</v>
      </c>
      <c r="C32" s="28"/>
      <c r="D32" s="23"/>
    </row>
    <row r="33" spans="1:15" x14ac:dyDescent="0.2">
      <c r="A33" s="5" t="s">
        <v>15</v>
      </c>
      <c r="B33" s="22"/>
      <c r="C33" s="24"/>
      <c r="D33" s="23"/>
      <c r="H33" s="45"/>
      <c r="I33" s="30" t="s">
        <v>13</v>
      </c>
      <c r="J33" s="22"/>
      <c r="K33" s="28"/>
      <c r="L33" s="23"/>
      <c r="M33" s="5"/>
      <c r="N33" s="5"/>
      <c r="O33" s="5"/>
    </row>
    <row r="34" spans="1:15" x14ac:dyDescent="0.2">
      <c r="A34" s="70"/>
      <c r="B34" s="71"/>
      <c r="C34" s="74" t="s">
        <v>1</v>
      </c>
      <c r="D34" s="75"/>
      <c r="E34" s="75"/>
      <c r="F34" s="76"/>
      <c r="I34" s="70"/>
      <c r="J34" s="71"/>
      <c r="K34" s="74" t="s">
        <v>1</v>
      </c>
      <c r="L34" s="75"/>
      <c r="M34" s="75"/>
      <c r="N34" s="76"/>
      <c r="O34" s="5"/>
    </row>
    <row r="35" spans="1:15" x14ac:dyDescent="0.2">
      <c r="A35" s="72"/>
      <c r="B35" s="73"/>
      <c r="C35" s="13">
        <v>1</v>
      </c>
      <c r="D35" s="13">
        <v>2</v>
      </c>
      <c r="E35" s="13">
        <v>3</v>
      </c>
      <c r="F35" s="13">
        <v>4</v>
      </c>
      <c r="I35" s="72"/>
      <c r="J35" s="73"/>
      <c r="K35" s="13">
        <v>1</v>
      </c>
      <c r="L35" s="13">
        <v>2</v>
      </c>
      <c r="M35" s="13">
        <v>3</v>
      </c>
      <c r="N35" s="13">
        <v>4</v>
      </c>
      <c r="O35" s="5"/>
    </row>
    <row r="36" spans="1:15" x14ac:dyDescent="0.2">
      <c r="A36" s="77" t="s">
        <v>12</v>
      </c>
      <c r="B36" s="11">
        <v>1</v>
      </c>
      <c r="C36" s="25" t="s">
        <v>50</v>
      </c>
      <c r="D36" s="25" t="s">
        <v>51</v>
      </c>
      <c r="E36" s="25" t="s">
        <v>52</v>
      </c>
      <c r="F36" s="25" t="s">
        <v>53</v>
      </c>
      <c r="G36" s="9"/>
      <c r="I36" s="77" t="s">
        <v>12</v>
      </c>
      <c r="J36" s="11">
        <v>1</v>
      </c>
      <c r="K36" s="21">
        <f t="shared" ref="K36:N39" si="2">K16*$G4*C$8/$G$8</f>
        <v>2.0625</v>
      </c>
      <c r="L36" s="21">
        <f t="shared" si="2"/>
        <v>2.291666666666667</v>
      </c>
      <c r="M36" s="21">
        <f t="shared" si="2"/>
        <v>1.0694444444444444</v>
      </c>
      <c r="N36" s="21">
        <f t="shared" si="2"/>
        <v>0</v>
      </c>
      <c r="O36" s="9"/>
    </row>
    <row r="37" spans="1:15" x14ac:dyDescent="0.2">
      <c r="A37" s="78"/>
      <c r="B37" s="10">
        <v>2</v>
      </c>
      <c r="C37" s="25" t="s">
        <v>54</v>
      </c>
      <c r="D37" s="25" t="s">
        <v>55</v>
      </c>
      <c r="E37" s="25" t="s">
        <v>56</v>
      </c>
      <c r="F37" s="25" t="s">
        <v>57</v>
      </c>
      <c r="G37" s="9"/>
      <c r="I37" s="78"/>
      <c r="J37" s="10">
        <v>2</v>
      </c>
      <c r="K37" s="21">
        <f t="shared" si="2"/>
        <v>1.8750000000000002</v>
      </c>
      <c r="L37" s="21">
        <f t="shared" si="2"/>
        <v>4.6875</v>
      </c>
      <c r="M37" s="21">
        <f t="shared" si="2"/>
        <v>2.9166666666666674</v>
      </c>
      <c r="N37" s="21">
        <f t="shared" si="2"/>
        <v>1.0416666666666667</v>
      </c>
      <c r="O37" s="9"/>
    </row>
    <row r="38" spans="1:15" x14ac:dyDescent="0.2">
      <c r="A38" s="78"/>
      <c r="B38" s="10">
        <v>3</v>
      </c>
      <c r="C38" s="25" t="s">
        <v>58</v>
      </c>
      <c r="D38" s="25" t="s">
        <v>59</v>
      </c>
      <c r="E38" s="25" t="s">
        <v>60</v>
      </c>
      <c r="F38" s="25" t="s">
        <v>61</v>
      </c>
      <c r="G38" s="9"/>
      <c r="I38" s="78"/>
      <c r="J38" s="10">
        <v>3</v>
      </c>
      <c r="K38" s="21">
        <f t="shared" si="2"/>
        <v>0.81250000000000011</v>
      </c>
      <c r="L38" s="21">
        <f t="shared" si="2"/>
        <v>2.7083333333333339</v>
      </c>
      <c r="M38" s="21">
        <f t="shared" si="2"/>
        <v>3.7916666666666665</v>
      </c>
      <c r="N38" s="21">
        <f t="shared" si="2"/>
        <v>1.805555555555556</v>
      </c>
      <c r="O38" s="9"/>
    </row>
    <row r="39" spans="1:15" x14ac:dyDescent="0.2">
      <c r="A39" s="79"/>
      <c r="B39" s="10">
        <v>4</v>
      </c>
      <c r="C39" s="25" t="s">
        <v>62</v>
      </c>
      <c r="D39" s="25" t="s">
        <v>63</v>
      </c>
      <c r="E39" s="25" t="s">
        <v>64</v>
      </c>
      <c r="F39" s="25" t="s">
        <v>65</v>
      </c>
      <c r="G39" s="9"/>
      <c r="I39" s="79"/>
      <c r="J39" s="10">
        <v>4</v>
      </c>
      <c r="K39" s="21">
        <f t="shared" si="2"/>
        <v>0</v>
      </c>
      <c r="L39" s="21">
        <f t="shared" si="2"/>
        <v>0.93750000000000011</v>
      </c>
      <c r="M39" s="21">
        <f t="shared" si="2"/>
        <v>1.7500000000000002</v>
      </c>
      <c r="N39" s="21">
        <f t="shared" si="2"/>
        <v>1.875</v>
      </c>
      <c r="O39" s="9"/>
    </row>
    <row r="40" spans="1:15" x14ac:dyDescent="0.2">
      <c r="B40" s="22"/>
      <c r="C40" s="28"/>
      <c r="D40" s="23"/>
      <c r="E40" s="9"/>
      <c r="F40" s="33" t="s">
        <v>0</v>
      </c>
      <c r="G40" s="28" t="s">
        <v>66</v>
      </c>
      <c r="I40" s="5"/>
      <c r="J40" s="22"/>
      <c r="K40" s="9"/>
      <c r="L40" s="27"/>
      <c r="M40" s="9"/>
      <c r="N40" s="33" t="s">
        <v>0</v>
      </c>
      <c r="O40" s="24">
        <f>SUM(K36:N39)</f>
        <v>29.625000000000004</v>
      </c>
    </row>
    <row r="41" spans="1:15" ht="13.5" x14ac:dyDescent="0.2">
      <c r="B41" s="22"/>
      <c r="C41" s="28"/>
      <c r="D41" s="23"/>
      <c r="E41" s="44"/>
      <c r="F41" s="34" t="s">
        <v>99</v>
      </c>
      <c r="G41" s="28" t="s">
        <v>67</v>
      </c>
      <c r="I41" s="5"/>
      <c r="L41" s="23"/>
      <c r="N41" s="34" t="s">
        <v>99</v>
      </c>
      <c r="O41" s="28">
        <f>O40/G8</f>
        <v>0.61718750000000011</v>
      </c>
    </row>
    <row r="43" spans="1:15" x14ac:dyDescent="0.2">
      <c r="B43" s="22"/>
      <c r="C43" s="28"/>
      <c r="E43" s="34" t="s">
        <v>100</v>
      </c>
      <c r="F43" s="23" t="s">
        <v>68</v>
      </c>
      <c r="G43" s="28">
        <f>(O30-O41)/(1-O41)</f>
        <v>0.582766439909297</v>
      </c>
    </row>
    <row r="51" spans="2:6" x14ac:dyDescent="0.2">
      <c r="B51" s="22"/>
      <c r="C51" s="28"/>
      <c r="D51" s="23"/>
    </row>
    <row r="53" spans="2:6" x14ac:dyDescent="0.2">
      <c r="B53" s="22"/>
      <c r="D53" s="23"/>
    </row>
    <row r="54" spans="2:6" x14ac:dyDescent="0.2">
      <c r="B54" s="22"/>
      <c r="C54" s="28"/>
      <c r="D54" s="23"/>
    </row>
    <row r="55" spans="2:6" x14ac:dyDescent="0.2">
      <c r="B55" s="22"/>
      <c r="D55" s="23"/>
    </row>
    <row r="57" spans="2:6" x14ac:dyDescent="0.2">
      <c r="C57" s="9"/>
      <c r="D57" s="9"/>
      <c r="E57" s="9"/>
      <c r="F57" s="9"/>
    </row>
  </sheetData>
  <mergeCells count="24">
    <mergeCell ref="A2:B3"/>
    <mergeCell ref="C2:G2"/>
    <mergeCell ref="I2:J3"/>
    <mergeCell ref="K2:N2"/>
    <mergeCell ref="A4:A8"/>
    <mergeCell ref="I4:I7"/>
    <mergeCell ref="A14:B15"/>
    <mergeCell ref="C14:F14"/>
    <mergeCell ref="I14:J14"/>
    <mergeCell ref="K14:N14"/>
    <mergeCell ref="A16:A19"/>
    <mergeCell ref="I16:I19"/>
    <mergeCell ref="A23:B24"/>
    <mergeCell ref="C23:F23"/>
    <mergeCell ref="I23:J24"/>
    <mergeCell ref="K23:N23"/>
    <mergeCell ref="A25:A28"/>
    <mergeCell ref="I25:I28"/>
    <mergeCell ref="A34:B35"/>
    <mergeCell ref="C34:F34"/>
    <mergeCell ref="I34:J35"/>
    <mergeCell ref="K34:N34"/>
    <mergeCell ref="A36:A39"/>
    <mergeCell ref="I36:I39"/>
  </mergeCells>
  <phoneticPr fontId="3"/>
  <printOptions headings="1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headerFooter alignWithMargins="0">
    <oddHeader>&amp;L&amp;F&amp;C&amp;A</oddHeader>
    <oddFooter>&amp;P ページ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6209-A599-4DCB-85C0-50987A611FB9}">
  <dimension ref="A1:F8"/>
  <sheetViews>
    <sheetView zoomScaleNormal="100" zoomScaleSheetLayoutView="100" workbookViewId="0"/>
  </sheetViews>
  <sheetFormatPr defaultRowHeight="14.25" x14ac:dyDescent="0.2"/>
  <cols>
    <col min="1" max="1" width="7.28515625" style="2" customWidth="1"/>
    <col min="2" max="2" width="5.140625" style="2" customWidth="1"/>
    <col min="3" max="4" width="26.42578125" style="2" bestFit="1" customWidth="1"/>
    <col min="5" max="5" width="25.7109375" style="2" customWidth="1"/>
    <col min="6" max="6" width="9.140625" style="2"/>
  </cols>
  <sheetData>
    <row r="1" spans="1:6" x14ac:dyDescent="0.2">
      <c r="A1" s="2" t="s">
        <v>10</v>
      </c>
    </row>
    <row r="2" spans="1:6" x14ac:dyDescent="0.2">
      <c r="C2" s="2" t="s">
        <v>1</v>
      </c>
    </row>
    <row r="3" spans="1:6" ht="15" thickBot="1" x14ac:dyDescent="0.25">
      <c r="C3" s="49">
        <v>1</v>
      </c>
      <c r="D3" s="49">
        <v>2</v>
      </c>
      <c r="E3" s="49">
        <v>3</v>
      </c>
      <c r="F3" s="2" t="s">
        <v>0</v>
      </c>
    </row>
    <row r="4" spans="1:6" ht="15" thickTop="1" x14ac:dyDescent="0.2">
      <c r="A4" s="50" t="s">
        <v>101</v>
      </c>
      <c r="B4" s="49">
        <v>1</v>
      </c>
      <c r="C4" s="51">
        <v>10</v>
      </c>
      <c r="D4" s="52">
        <v>2</v>
      </c>
      <c r="E4" s="53">
        <v>0</v>
      </c>
      <c r="F4" s="49">
        <f>C4+D4+E4</f>
        <v>12</v>
      </c>
    </row>
    <row r="5" spans="1:6" x14ac:dyDescent="0.2">
      <c r="A5" s="50" t="s">
        <v>102</v>
      </c>
      <c r="B5" s="49">
        <v>2</v>
      </c>
      <c r="C5" s="54">
        <v>6</v>
      </c>
      <c r="D5" s="55">
        <v>16</v>
      </c>
      <c r="E5" s="56">
        <v>0</v>
      </c>
      <c r="F5" s="49">
        <f>C5+D5+E5</f>
        <v>22</v>
      </c>
    </row>
    <row r="6" spans="1:6" ht="15" thickBot="1" x14ac:dyDescent="0.25">
      <c r="B6" s="49">
        <v>3</v>
      </c>
      <c r="C6" s="57">
        <v>0</v>
      </c>
      <c r="D6" s="58">
        <v>4</v>
      </c>
      <c r="E6" s="59">
        <v>10</v>
      </c>
      <c r="F6" s="49">
        <f>C6+D6+E6</f>
        <v>14</v>
      </c>
    </row>
    <row r="7" spans="1:6" ht="15" thickTop="1" x14ac:dyDescent="0.2">
      <c r="B7" s="2" t="s">
        <v>0</v>
      </c>
      <c r="C7" s="49">
        <f>C4+C5+C6</f>
        <v>16</v>
      </c>
      <c r="D7" s="49">
        <f>D4+D5+D6</f>
        <v>22</v>
      </c>
      <c r="E7" s="49">
        <f>E4+E5+E6</f>
        <v>10</v>
      </c>
      <c r="F7" s="49">
        <f>C7+D7+E7</f>
        <v>48</v>
      </c>
    </row>
    <row r="8" spans="1:6" x14ac:dyDescent="0.2">
      <c r="C8" s="49"/>
      <c r="D8" s="49"/>
      <c r="E8" s="49"/>
    </row>
  </sheetData>
  <phoneticPr fontId="3"/>
  <printOptions headings="1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Header>&amp;L&amp;F&amp;C&amp;A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C20B3014EDB7479223C1F162DCCE71" ma:contentTypeVersion="14" ma:contentTypeDescription="新しいドキュメントを作成します。" ma:contentTypeScope="" ma:versionID="335a8bf5f06b8244321e475889abd8fa">
  <xsd:schema xmlns:xsd="http://www.w3.org/2001/XMLSchema" xmlns:xs="http://www.w3.org/2001/XMLSchema" xmlns:p="http://schemas.microsoft.com/office/2006/metadata/properties" xmlns:ns2="42c613f5-89a3-47dc-9776-be020d1ce551" xmlns:ns3="8f00a78e-250e-426e-b848-d0b461fd060d" targetNamespace="http://schemas.microsoft.com/office/2006/metadata/properties" ma:root="true" ma:fieldsID="041f11a9b1adff6a67be0709da5fec96" ns2:_="" ns3:_="">
    <xsd:import namespace="42c613f5-89a3-47dc-9776-be020d1ce551"/>
    <xsd:import namespace="8f00a78e-250e-426e-b848-d0b461fd0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613f5-89a3-47dc-9776-be020d1c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11061fb-cc37-4219-85ee-f33caf5d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0a78e-250e-426e-b848-d0b461fd0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a3ae0d-cf4f-4759-9ff1-7cb0bf619ff1}" ma:internalName="TaxCatchAll" ma:showField="CatchAllData" ma:web="8f00a78e-250e-426e-b848-d0b461fd0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2359A4-04DC-479E-865C-563E132ECC16}"/>
</file>

<file path=customXml/itemProps2.xml><?xml version="1.0" encoding="utf-8"?>
<ds:datastoreItem xmlns:ds="http://schemas.openxmlformats.org/officeDocument/2006/customXml" ds:itemID="{4DFEF82F-CB23-4EE0-BC6E-AB23837511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Ⅲ-07（112ページ，回答データサンプル）</vt:lpstr>
      <vt:lpstr>Ⅲ-07（113ページ，2×2表）</vt:lpstr>
      <vt:lpstr>Ⅲ-07（113ページ，図1）</vt:lpstr>
      <vt:lpstr>Ⅲ-07（116ページ）</vt:lpstr>
      <vt:lpstr>Ⅲ-07（117ページ，問題）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2023-09-22T07:59:43Z</dcterms:created>
  <dcterms:modified xsi:type="dcterms:W3CDTF">2023-09-22T08:29:24Z</dcterms:modified>
</cp:coreProperties>
</file>