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B7EC36E3-5F28-4BDA-BA23-4DD68F6FFEA4}" xr6:coauthVersionLast="47" xr6:coauthVersionMax="47" xr10:uidLastSave="{00000000-0000-0000-0000-000000000000}"/>
  <bookViews>
    <workbookView xWindow="1080" yWindow="1080" windowWidth="23595" windowHeight="13095" tabRatio="646" xr2:uid="{00000000-000D-0000-FFFF-FFFF00000000}"/>
  </bookViews>
  <sheets>
    <sheet name="Ⅱ-06　問題の解答　相関係数（170ページ）" sheetId="1" r:id="rId1"/>
    <sheet name="Ⅱ-06　問題の解答　1次回帰係数（170ページ）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C62" i="1"/>
  <c r="C60" i="1"/>
  <c r="C76" i="1"/>
  <c r="C66" i="1"/>
  <c r="C64" i="1"/>
  <c r="C68" i="1"/>
  <c r="C72" i="1"/>
  <c r="C70" i="1"/>
  <c r="C74" i="1"/>
</calcChain>
</file>

<file path=xl/sharedStrings.xml><?xml version="1.0" encoding="utf-8"?>
<sst xmlns="http://schemas.openxmlformats.org/spreadsheetml/2006/main" count="66" uniqueCount="64">
  <si>
    <t>相関係数の信頼区間(下限)</t>
    <rPh sb="0" eb="2">
      <t>ソウカン</t>
    </rPh>
    <rPh sb="2" eb="4">
      <t>ケイスウ</t>
    </rPh>
    <phoneticPr fontId="2"/>
  </si>
  <si>
    <t>相関係数の信頼区間(上限)</t>
    <rPh sb="0" eb="2">
      <t>ソウカン</t>
    </rPh>
    <rPh sb="2" eb="4">
      <t>ケイスウ</t>
    </rPh>
    <rPh sb="10" eb="12">
      <t>ジョウゲン</t>
    </rPh>
    <phoneticPr fontId="2"/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</si>
  <si>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</si>
  <si>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</si>
  <si>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</si>
  <si>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</si>
  <si>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</si>
  <si>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</si>
  <si>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</si>
  <si>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</si>
  <si>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</si>
  <si>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</si>
  <si>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</si>
  <si>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</si>
  <si>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</si>
  <si>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</si>
  <si>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</si>
  <si>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</si>
  <si>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</si>
  <si>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</si>
  <si>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</si>
  <si>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</si>
  <si>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</si>
  <si>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</si>
  <si>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</si>
  <si>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</si>
  <si>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４８人の性、年齢、身長、体重、収縮期血圧、拡張期血圧、家族歴</t>
    <rPh sb="2" eb="3">
      <t>ニン</t>
    </rPh>
    <rPh sb="4" eb="5">
      <t>セイ</t>
    </rPh>
    <rPh sb="6" eb="8">
      <t>ネンレイ</t>
    </rPh>
    <rPh sb="9" eb="11">
      <t>シンチョウ</t>
    </rPh>
    <rPh sb="12" eb="14">
      <t>タイジュウ</t>
    </rPh>
    <rPh sb="15" eb="17">
      <t>シュウシュク</t>
    </rPh>
    <rPh sb="17" eb="20">
      <t>キケツアツ</t>
    </rPh>
    <rPh sb="21" eb="24">
      <t>カクチョウキ</t>
    </rPh>
    <rPh sb="24" eb="26">
      <t>ケツアツ</t>
    </rPh>
    <rPh sb="27" eb="29">
      <t>カゾク</t>
    </rPh>
    <rPh sb="29" eb="30">
      <t>レキ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</si>
  <si>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</si>
  <si>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</si>
  <si>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</si>
  <si>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収縮期血圧</t>
    <rPh sb="0" eb="2">
      <t>シュウシュク</t>
    </rPh>
    <rPh sb="2" eb="5">
      <t>キケツアツ</t>
    </rPh>
    <phoneticPr fontId="2"/>
  </si>
  <si>
    <t>拡張期血圧</t>
    <rPh sb="0" eb="3">
      <t>カクチョウキ</t>
    </rPh>
    <rPh sb="3" eb="5">
      <t>ケツアツ</t>
    </rPh>
    <phoneticPr fontId="2"/>
  </si>
  <si>
    <t>家族歴（０：なし、１：あり）</t>
    <rPh sb="0" eb="2">
      <t>カゾク</t>
    </rPh>
    <rPh sb="2" eb="3">
      <t>レキ</t>
    </rPh>
    <phoneticPr fontId="2"/>
  </si>
  <si>
    <t>番号</t>
    <rPh sb="0" eb="2">
      <t>バンゴウ</t>
    </rPh>
    <phoneticPr fontId="2"/>
  </si>
  <si>
    <t>性</t>
    <rPh sb="0" eb="1">
      <t>セイ</t>
    </rPh>
    <phoneticPr fontId="2"/>
  </si>
  <si>
    <t>（歳）</t>
    <rPh sb="1" eb="2">
      <t>サイ</t>
    </rPh>
    <phoneticPr fontId="2"/>
  </si>
  <si>
    <t>（ｍｍＨｇ）</t>
  </si>
  <si>
    <t>高血圧</t>
    <rPh sb="0" eb="3">
      <t>コウケツアツ</t>
    </rPh>
    <phoneticPr fontId="2"/>
  </si>
  <si>
    <t>脳血管疾患</t>
    <rPh sb="0" eb="3">
      <t>ノウケッカン</t>
    </rPh>
    <rPh sb="3" eb="5">
      <t>シッカン</t>
    </rPh>
    <phoneticPr fontId="2"/>
  </si>
  <si>
    <t>糖尿病</t>
    <rPh sb="0" eb="3">
      <t>トウニョウビョウ</t>
    </rPh>
    <phoneticPr fontId="2"/>
  </si>
  <si>
    <t>心疾患</t>
    <rPh sb="0" eb="3">
      <t>シンシッカン</t>
    </rPh>
    <phoneticPr fontId="2"/>
  </si>
  <si>
    <t>相関係数の推定と検定の結果</t>
    <rPh sb="0" eb="4">
      <t>ソウカンケイスウ</t>
    </rPh>
    <rPh sb="5" eb="7">
      <t>スイテイ</t>
    </rPh>
    <rPh sb="8" eb="10">
      <t>ケンテイ</t>
    </rPh>
    <rPh sb="11" eb="13">
      <t>ケッカ</t>
    </rPh>
    <phoneticPr fontId="2"/>
  </si>
  <si>
    <t>（ｃｍ）</t>
    <phoneticPr fontId="2"/>
  </si>
  <si>
    <t>（ｋｇ）</t>
    <phoneticPr fontId="2"/>
  </si>
  <si>
    <t>=CORREL(F7:F54,G7:G54)</t>
    <phoneticPr fontId="2"/>
  </si>
  <si>
    <t>=COUNT(F7:F54)</t>
    <phoneticPr fontId="2"/>
  </si>
  <si>
    <t>=FISHER(C60)</t>
    <phoneticPr fontId="2"/>
  </si>
  <si>
    <t>=1/(C62-3)^0.5</t>
    <phoneticPr fontId="2"/>
  </si>
  <si>
    <t>=C64-1.96*C66</t>
    <phoneticPr fontId="2"/>
  </si>
  <si>
    <t>=C64+1.96*C66</t>
    <phoneticPr fontId="2"/>
  </si>
  <si>
    <t>=FISHERINV(C68)</t>
    <phoneticPr fontId="2"/>
  </si>
  <si>
    <t>=FISHERINV(C70)</t>
    <phoneticPr fontId="2"/>
  </si>
  <si>
    <t>=C60*(C62-2)^0.5/(1-C60^2)^0.5</t>
    <phoneticPr fontId="2"/>
  </si>
  <si>
    <t>=T.DIST.2T(C76,C62-2)</t>
    <phoneticPr fontId="2"/>
  </si>
  <si>
    <t>サンプルデータ</t>
    <phoneticPr fontId="2"/>
  </si>
  <si>
    <r>
      <t>相関係数(</t>
    </r>
    <r>
      <rPr>
        <i/>
        <sz val="11"/>
        <rFont val="ＭＳ Ｐゴシック"/>
        <family val="3"/>
        <charset val="128"/>
      </rPr>
      <t>r</t>
    </r>
    <r>
      <rPr>
        <sz val="11"/>
        <rFont val="ＭＳ Ｐゴシック"/>
        <family val="3"/>
        <charset val="128"/>
      </rPr>
      <t>)</t>
    </r>
    <rPh sb="0" eb="2">
      <t>ソウカン</t>
    </rPh>
    <rPh sb="2" eb="4">
      <t>ケイスウ</t>
    </rPh>
    <phoneticPr fontId="2"/>
  </si>
  <si>
    <r>
      <t>標本サイズ(</t>
    </r>
    <r>
      <rPr>
        <i/>
        <sz val="11"/>
        <rFont val="ＭＳ Ｐゴシック"/>
        <family val="3"/>
        <charset val="128"/>
      </rPr>
      <t>n</t>
    </r>
    <r>
      <rPr>
        <sz val="11"/>
        <rFont val="ＭＳ Ｐゴシック"/>
        <family val="3"/>
        <charset val="128"/>
      </rPr>
      <t>)</t>
    </r>
    <rPh sb="0" eb="2">
      <t>ヒョウホン</t>
    </rPh>
    <phoneticPr fontId="2"/>
  </si>
  <si>
    <r>
      <t>フィッシャー変換値(</t>
    </r>
    <r>
      <rPr>
        <i/>
        <sz val="11"/>
        <rFont val="ＭＳ Ｐゴシック"/>
        <family val="3"/>
        <charset val="128"/>
      </rPr>
      <t>z</t>
    </r>
    <r>
      <rPr>
        <sz val="11"/>
        <rFont val="ＭＳ Ｐゴシック"/>
        <family val="3"/>
        <charset val="128"/>
      </rPr>
      <t>)</t>
    </r>
    <rPh sb="6" eb="8">
      <t>ヘンカン</t>
    </rPh>
    <rPh sb="8" eb="9">
      <t>チ</t>
    </rPh>
    <phoneticPr fontId="2"/>
  </si>
  <si>
    <r>
      <rPr>
        <i/>
        <sz val="11"/>
        <rFont val="ＭＳ Ｐゴシック"/>
        <family val="3"/>
        <charset val="128"/>
      </rPr>
      <t>z</t>
    </r>
    <r>
      <rPr>
        <sz val="11"/>
        <rFont val="ＭＳ Ｐゴシック"/>
        <family val="3"/>
        <charset val="128"/>
      </rPr>
      <t>の95%信頼区間(下限)</t>
    </r>
    <phoneticPr fontId="2"/>
  </si>
  <si>
    <r>
      <rPr>
        <i/>
        <sz val="11"/>
        <rFont val="ＭＳ Ｐゴシック"/>
        <family val="3"/>
        <charset val="128"/>
      </rPr>
      <t>z</t>
    </r>
    <r>
      <rPr>
        <sz val="11"/>
        <rFont val="ＭＳ Ｐゴシック"/>
        <family val="3"/>
        <charset val="128"/>
      </rPr>
      <t>の95%信頼区間(上限)</t>
    </r>
    <phoneticPr fontId="2"/>
  </si>
  <si>
    <r>
      <rPr>
        <i/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>値</t>
    </r>
    <rPh sb="1" eb="2">
      <t>チ</t>
    </rPh>
    <phoneticPr fontId="2"/>
  </si>
  <si>
    <r>
      <rPr>
        <i/>
        <sz val="11"/>
        <rFont val="ＭＳ Ｐゴシック"/>
        <family val="3"/>
        <charset val="128"/>
      </rPr>
      <t>p</t>
    </r>
    <r>
      <rPr>
        <sz val="11"/>
        <rFont val="ＭＳ Ｐゴシック"/>
        <family val="3"/>
        <charset val="128"/>
      </rPr>
      <t>値</t>
    </r>
    <rPh sb="1" eb="2">
      <t>アタイ</t>
    </rPh>
    <phoneticPr fontId="2"/>
  </si>
  <si>
    <t>概要</t>
    <rPh sb="0" eb="2">
      <t>ガイヨウ</t>
    </rPh>
    <phoneticPr fontId="2"/>
  </si>
  <si>
    <r>
      <rPr>
        <i/>
        <sz val="11"/>
        <rFont val="ＭＳ Ｐゴシック"/>
        <family val="3"/>
        <charset val="128"/>
      </rPr>
      <t>z</t>
    </r>
    <r>
      <rPr>
        <sz val="11"/>
        <rFont val="ＭＳ Ｐゴシック"/>
        <family val="3"/>
        <charset val="128"/>
      </rPr>
      <t>の標準誤差</t>
    </r>
    <rPh sb="2" eb="4">
      <t>ヒョウジュン</t>
    </rPh>
    <rPh sb="4" eb="6">
      <t>ゴサ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</si>
</sst>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6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3" borderId="0" xfId="0" applyFont="1" applyFill="1">
      <alignment vertical="center"/>
    </xf>
    <xf numFmtId="49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quotePrefix="1" applyFont="1">
      <alignment vertical="center"/>
    </xf>
    <xf numFmtId="0" fontId="4" fillId="0" borderId="3" xfId="0" applyFont="1" applyBorder="1" applyAlignment="1">
      <alignment horizontal="center" vertical="center"/>
    </xf>
  </cellXfs>
  <cellStyles count="2">
    <cellStyle name="20% - アクセント 4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topLeftCell="A52" zoomScaleNormal="100" workbookViewId="0">
      <selection activeCell="A57" sqref="A57"/>
    </sheetView>
  </sheetViews>
  <sheetFormatPr defaultRowHeight="13.5" x14ac:dyDescent="0.15"/>
  <cols>
    <col min="1" max="1" width="8.375" style="4" customWidth="1"/>
    <col min="2" max="2" width="3.5" style="4" bestFit="1" customWidth="1"/>
    <col min="3" max="3" width="7.5" style="4" bestFit="1" customWidth="1"/>
    <col min="4" max="4" width="6.75" style="4" customWidth="1"/>
    <col min="5" max="5" width="11.625" style="4" customWidth="1"/>
    <col min="6" max="7" width="11" style="4" bestFit="1" customWidth="1"/>
    <col min="8" max="11" width="10.875" style="4" customWidth="1"/>
    <col min="12" max="16384" width="9" style="4"/>
  </cols>
  <sheetData>
    <row r="1" spans="1:11" x14ac:dyDescent="0.15">
      <c r="A1" s="4" t="s">
        <v>54</v>
      </c>
    </row>
    <row r="3" spans="1:11" x14ac:dyDescent="0.15">
      <c r="A3" s="4" t="s">
        <v>26</v>
      </c>
    </row>
    <row r="4" spans="1:1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15"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12" t="s">
        <v>32</v>
      </c>
      <c r="I5" s="12"/>
      <c r="J5" s="12"/>
      <c r="K5" s="12"/>
    </row>
    <row r="6" spans="1:11" x14ac:dyDescent="0.15">
      <c r="A6" s="5" t="s">
        <v>33</v>
      </c>
      <c r="B6" s="5" t="s">
        <v>34</v>
      </c>
      <c r="C6" s="5" t="s">
        <v>35</v>
      </c>
      <c r="D6" s="5" t="s">
        <v>42</v>
      </c>
      <c r="E6" s="5" t="s">
        <v>43</v>
      </c>
      <c r="F6" s="5" t="s">
        <v>36</v>
      </c>
      <c r="G6" s="5" t="s">
        <v>36</v>
      </c>
      <c r="H6" s="6" t="s">
        <v>37</v>
      </c>
      <c r="I6" s="6" t="s">
        <v>38</v>
      </c>
      <c r="J6" s="6" t="s">
        <v>39</v>
      </c>
      <c r="K6" s="6" t="s">
        <v>40</v>
      </c>
    </row>
    <row r="7" spans="1:11" x14ac:dyDescent="0.15">
      <c r="A7" s="4">
        <v>1</v>
      </c>
      <c r="B7" s="4">
        <v>1</v>
      </c>
      <c r="C7" s="4">
        <v>45</v>
      </c>
      <c r="D7" s="4">
        <v>152</v>
      </c>
      <c r="E7" s="4">
        <v>57</v>
      </c>
      <c r="F7" s="4">
        <v>140</v>
      </c>
      <c r="G7" s="4">
        <v>70</v>
      </c>
      <c r="H7" s="4">
        <v>1</v>
      </c>
      <c r="I7" s="4">
        <v>0</v>
      </c>
      <c r="J7" s="4">
        <v>1</v>
      </c>
      <c r="K7" s="4">
        <v>0</v>
      </c>
    </row>
    <row r="8" spans="1:11" x14ac:dyDescent="0.15">
      <c r="A8" s="4">
        <v>2</v>
      </c>
      <c r="B8" s="4">
        <v>1</v>
      </c>
      <c r="C8" s="4">
        <v>52</v>
      </c>
      <c r="D8" s="4">
        <v>173</v>
      </c>
      <c r="E8" s="4">
        <v>78</v>
      </c>
      <c r="F8" s="4">
        <v>134</v>
      </c>
      <c r="G8" s="4">
        <v>68</v>
      </c>
      <c r="H8" s="4">
        <v>1</v>
      </c>
      <c r="I8" s="4">
        <v>0</v>
      </c>
      <c r="J8" s="4">
        <v>0</v>
      </c>
      <c r="K8" s="4">
        <v>0</v>
      </c>
    </row>
    <row r="9" spans="1:11" x14ac:dyDescent="0.15">
      <c r="A9" s="4">
        <v>3</v>
      </c>
      <c r="B9" s="4">
        <v>1</v>
      </c>
      <c r="C9" s="4">
        <v>48</v>
      </c>
      <c r="D9" s="4">
        <v>172</v>
      </c>
      <c r="E9" s="4">
        <v>83</v>
      </c>
      <c r="F9" s="4">
        <v>146</v>
      </c>
      <c r="G9" s="4">
        <v>86</v>
      </c>
      <c r="H9" s="4">
        <v>1</v>
      </c>
      <c r="I9" s="4">
        <v>1</v>
      </c>
      <c r="J9" s="4">
        <v>0</v>
      </c>
      <c r="K9" s="4">
        <v>1</v>
      </c>
    </row>
    <row r="10" spans="1:11" x14ac:dyDescent="0.15">
      <c r="A10" s="4">
        <v>4</v>
      </c>
      <c r="B10" s="4">
        <v>1</v>
      </c>
      <c r="C10" s="4">
        <v>66</v>
      </c>
      <c r="D10" s="4">
        <v>178</v>
      </c>
      <c r="E10" s="4">
        <v>58</v>
      </c>
      <c r="F10" s="4">
        <v>194</v>
      </c>
      <c r="G10" s="4">
        <v>76</v>
      </c>
      <c r="H10" s="4">
        <v>0</v>
      </c>
      <c r="I10" s="4">
        <v>0</v>
      </c>
      <c r="J10" s="4">
        <v>0</v>
      </c>
      <c r="K10" s="4">
        <v>0</v>
      </c>
    </row>
    <row r="11" spans="1:11" x14ac:dyDescent="0.15">
      <c r="A11" s="4">
        <v>6</v>
      </c>
      <c r="B11" s="4">
        <v>1</v>
      </c>
      <c r="C11" s="4">
        <v>53</v>
      </c>
      <c r="D11" s="4">
        <v>175</v>
      </c>
      <c r="E11" s="4">
        <v>66</v>
      </c>
      <c r="F11" s="4">
        <v>154</v>
      </c>
      <c r="G11" s="4">
        <v>88</v>
      </c>
      <c r="H11" s="4">
        <v>1</v>
      </c>
      <c r="I11" s="4">
        <v>0</v>
      </c>
      <c r="J11" s="4">
        <v>0</v>
      </c>
      <c r="K11" s="4">
        <v>0</v>
      </c>
    </row>
    <row r="12" spans="1:11" x14ac:dyDescent="0.15">
      <c r="A12" s="4">
        <v>10</v>
      </c>
      <c r="B12" s="4">
        <v>1</v>
      </c>
      <c r="C12" s="4">
        <v>56</v>
      </c>
      <c r="D12" s="4">
        <v>165</v>
      </c>
      <c r="E12" s="4">
        <v>68</v>
      </c>
      <c r="F12" s="4">
        <v>164</v>
      </c>
      <c r="G12" s="4">
        <v>90</v>
      </c>
      <c r="H12" s="4">
        <v>0</v>
      </c>
      <c r="I12" s="4">
        <v>0</v>
      </c>
      <c r="J12" s="4">
        <v>1</v>
      </c>
      <c r="K12" s="4">
        <v>0</v>
      </c>
    </row>
    <row r="13" spans="1:11" x14ac:dyDescent="0.15">
      <c r="A13" s="4">
        <v>11</v>
      </c>
      <c r="B13" s="4">
        <v>1</v>
      </c>
      <c r="C13" s="4">
        <v>49</v>
      </c>
      <c r="D13" s="4">
        <v>176</v>
      </c>
      <c r="E13" s="4">
        <v>68</v>
      </c>
      <c r="F13" s="4">
        <v>132</v>
      </c>
      <c r="G13" s="4">
        <v>88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15">
      <c r="A14" s="4">
        <v>12</v>
      </c>
      <c r="B14" s="4">
        <v>1</v>
      </c>
      <c r="C14" s="4">
        <v>44</v>
      </c>
      <c r="D14" s="4">
        <v>165</v>
      </c>
      <c r="E14" s="4">
        <v>60</v>
      </c>
      <c r="F14" s="4">
        <v>112</v>
      </c>
      <c r="G14" s="4">
        <v>78</v>
      </c>
      <c r="H14" s="4">
        <v>1</v>
      </c>
      <c r="I14" s="4">
        <v>1</v>
      </c>
      <c r="J14" s="4">
        <v>0</v>
      </c>
      <c r="K14" s="4">
        <v>0</v>
      </c>
    </row>
    <row r="15" spans="1:11" x14ac:dyDescent="0.15">
      <c r="A15" s="4">
        <v>14</v>
      </c>
      <c r="B15" s="4">
        <v>1</v>
      </c>
      <c r="C15" s="4">
        <v>62</v>
      </c>
      <c r="D15" s="4">
        <v>153</v>
      </c>
      <c r="E15" s="4">
        <v>63</v>
      </c>
      <c r="F15" s="4">
        <v>128</v>
      </c>
      <c r="G15" s="4">
        <v>68</v>
      </c>
      <c r="H15" s="4">
        <v>1</v>
      </c>
      <c r="I15" s="4">
        <v>0</v>
      </c>
      <c r="J15" s="4">
        <v>1</v>
      </c>
      <c r="K15" s="4">
        <v>0</v>
      </c>
    </row>
    <row r="16" spans="1:11" x14ac:dyDescent="0.15">
      <c r="A16" s="4">
        <v>18</v>
      </c>
      <c r="B16" s="4">
        <v>1</v>
      </c>
      <c r="C16" s="4">
        <v>64</v>
      </c>
      <c r="D16" s="4">
        <v>181</v>
      </c>
      <c r="E16" s="4">
        <v>66</v>
      </c>
      <c r="F16" s="4">
        <v>150</v>
      </c>
      <c r="G16" s="4">
        <v>74</v>
      </c>
      <c r="H16" s="4">
        <v>0</v>
      </c>
      <c r="I16" s="4">
        <v>0</v>
      </c>
      <c r="J16" s="4">
        <v>0</v>
      </c>
      <c r="K16" s="4">
        <v>0</v>
      </c>
    </row>
    <row r="17" spans="1:11" x14ac:dyDescent="0.15">
      <c r="A17" s="4">
        <v>19</v>
      </c>
      <c r="B17" s="4">
        <v>1</v>
      </c>
      <c r="C17" s="4">
        <v>55</v>
      </c>
      <c r="D17" s="4">
        <v>160</v>
      </c>
      <c r="E17" s="4">
        <v>74</v>
      </c>
      <c r="F17" s="4">
        <v>144</v>
      </c>
      <c r="G17" s="4">
        <v>82</v>
      </c>
      <c r="H17" s="4">
        <v>0</v>
      </c>
      <c r="I17" s="4">
        <v>1</v>
      </c>
      <c r="J17" s="4">
        <v>1</v>
      </c>
      <c r="K17" s="4">
        <v>0</v>
      </c>
    </row>
    <row r="18" spans="1:11" x14ac:dyDescent="0.15">
      <c r="A18" s="4">
        <v>23</v>
      </c>
      <c r="B18" s="4">
        <v>1</v>
      </c>
      <c r="C18" s="4">
        <v>51</v>
      </c>
      <c r="D18" s="4">
        <v>170</v>
      </c>
      <c r="E18" s="4">
        <v>65</v>
      </c>
      <c r="F18" s="4">
        <v>98</v>
      </c>
      <c r="G18" s="4">
        <v>68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15">
      <c r="A19" s="4">
        <v>24</v>
      </c>
      <c r="B19" s="4">
        <v>1</v>
      </c>
      <c r="C19" s="4">
        <v>51</v>
      </c>
      <c r="D19" s="4">
        <v>159</v>
      </c>
      <c r="E19" s="4">
        <v>51</v>
      </c>
      <c r="F19" s="4">
        <v>120</v>
      </c>
      <c r="G19" s="4">
        <v>76</v>
      </c>
      <c r="H19" s="4">
        <v>1</v>
      </c>
      <c r="I19" s="4">
        <v>0</v>
      </c>
      <c r="J19" s="4">
        <v>0</v>
      </c>
      <c r="K19" s="4">
        <v>0</v>
      </c>
    </row>
    <row r="20" spans="1:11" x14ac:dyDescent="0.15">
      <c r="A20" s="4">
        <v>25</v>
      </c>
      <c r="B20" s="4">
        <v>1</v>
      </c>
      <c r="C20" s="4">
        <v>62</v>
      </c>
      <c r="D20" s="4">
        <v>151</v>
      </c>
      <c r="E20" s="4">
        <v>52</v>
      </c>
      <c r="F20" s="4">
        <v>130</v>
      </c>
      <c r="G20" s="4">
        <v>86</v>
      </c>
      <c r="H20" s="4">
        <v>0</v>
      </c>
      <c r="I20" s="4">
        <v>1</v>
      </c>
      <c r="J20" s="4">
        <v>0</v>
      </c>
      <c r="K20" s="4">
        <v>0</v>
      </c>
    </row>
    <row r="21" spans="1:11" x14ac:dyDescent="0.15">
      <c r="A21" s="4">
        <v>27</v>
      </c>
      <c r="B21" s="4">
        <v>1</v>
      </c>
      <c r="C21" s="4">
        <v>56</v>
      </c>
      <c r="D21" s="4">
        <v>177</v>
      </c>
      <c r="E21" s="4">
        <v>82</v>
      </c>
      <c r="F21" s="4">
        <v>170</v>
      </c>
      <c r="G21" s="4">
        <v>66</v>
      </c>
      <c r="H21" s="4">
        <v>0</v>
      </c>
      <c r="I21" s="4">
        <v>0</v>
      </c>
      <c r="J21" s="4">
        <v>0</v>
      </c>
      <c r="K21" s="4">
        <v>0</v>
      </c>
    </row>
    <row r="22" spans="1:11" x14ac:dyDescent="0.15">
      <c r="A22" s="4">
        <v>29</v>
      </c>
      <c r="B22" s="4">
        <v>1</v>
      </c>
      <c r="C22" s="4">
        <v>53</v>
      </c>
      <c r="D22" s="4">
        <v>159</v>
      </c>
      <c r="E22" s="4">
        <v>45</v>
      </c>
      <c r="F22" s="4">
        <v>132</v>
      </c>
      <c r="G22" s="4">
        <v>52</v>
      </c>
      <c r="H22" s="4">
        <v>1</v>
      </c>
      <c r="I22" s="4">
        <v>0</v>
      </c>
      <c r="J22" s="4">
        <v>1</v>
      </c>
      <c r="K22" s="4">
        <v>1</v>
      </c>
    </row>
    <row r="23" spans="1:11" x14ac:dyDescent="0.15">
      <c r="A23" s="4">
        <v>30</v>
      </c>
      <c r="B23" s="4">
        <v>1</v>
      </c>
      <c r="C23" s="4">
        <v>60</v>
      </c>
      <c r="D23" s="4">
        <v>170</v>
      </c>
      <c r="E23" s="4">
        <v>66</v>
      </c>
      <c r="F23" s="4">
        <v>136</v>
      </c>
      <c r="G23" s="4">
        <v>88</v>
      </c>
      <c r="H23" s="4">
        <v>0</v>
      </c>
      <c r="I23" s="4">
        <v>1</v>
      </c>
      <c r="J23" s="4">
        <v>0</v>
      </c>
      <c r="K23" s="4">
        <v>0</v>
      </c>
    </row>
    <row r="24" spans="1:11" x14ac:dyDescent="0.15">
      <c r="A24" s="4">
        <v>36</v>
      </c>
      <c r="B24" s="4">
        <v>1</v>
      </c>
      <c r="C24" s="4">
        <v>55</v>
      </c>
      <c r="D24" s="4">
        <v>158</v>
      </c>
      <c r="E24" s="4">
        <v>53</v>
      </c>
      <c r="F24" s="4">
        <v>158</v>
      </c>
      <c r="G24" s="4">
        <v>98</v>
      </c>
      <c r="H24" s="4">
        <v>1</v>
      </c>
      <c r="I24" s="4">
        <v>0</v>
      </c>
      <c r="J24" s="4">
        <v>0</v>
      </c>
      <c r="K24" s="4">
        <v>1</v>
      </c>
    </row>
    <row r="25" spans="1:11" x14ac:dyDescent="0.15">
      <c r="A25" s="4">
        <v>37</v>
      </c>
      <c r="B25" s="4">
        <v>1</v>
      </c>
      <c r="C25" s="4">
        <v>62</v>
      </c>
      <c r="D25" s="4">
        <v>163</v>
      </c>
      <c r="E25" s="4">
        <v>67</v>
      </c>
      <c r="F25" s="4">
        <v>122</v>
      </c>
      <c r="G25" s="4">
        <v>70</v>
      </c>
      <c r="H25" s="4">
        <v>0</v>
      </c>
      <c r="I25" s="4">
        <v>1</v>
      </c>
      <c r="J25" s="4">
        <v>0</v>
      </c>
      <c r="K25" s="4">
        <v>0</v>
      </c>
    </row>
    <row r="26" spans="1:11" x14ac:dyDescent="0.15">
      <c r="A26" s="4">
        <v>38</v>
      </c>
      <c r="B26" s="4">
        <v>1</v>
      </c>
      <c r="C26" s="4">
        <v>48</v>
      </c>
      <c r="D26" s="4">
        <v>186</v>
      </c>
      <c r="E26" s="4">
        <v>69</v>
      </c>
      <c r="F26" s="4">
        <v>154</v>
      </c>
      <c r="G26" s="4">
        <v>78</v>
      </c>
      <c r="H26" s="4">
        <v>0</v>
      </c>
      <c r="I26" s="4">
        <v>0</v>
      </c>
      <c r="J26" s="4">
        <v>1</v>
      </c>
      <c r="K26" s="4">
        <v>0</v>
      </c>
    </row>
    <row r="27" spans="1:11" x14ac:dyDescent="0.15">
      <c r="A27" s="4">
        <v>40</v>
      </c>
      <c r="B27" s="4">
        <v>1</v>
      </c>
      <c r="C27" s="4">
        <v>56</v>
      </c>
      <c r="D27" s="4">
        <v>170</v>
      </c>
      <c r="E27" s="4">
        <v>74</v>
      </c>
      <c r="F27" s="4">
        <v>124</v>
      </c>
      <c r="G27" s="4">
        <v>82</v>
      </c>
      <c r="H27" s="4">
        <v>1</v>
      </c>
      <c r="I27" s="4">
        <v>1</v>
      </c>
      <c r="J27" s="4">
        <v>0</v>
      </c>
      <c r="K27" s="4">
        <v>0</v>
      </c>
    </row>
    <row r="28" spans="1:11" x14ac:dyDescent="0.15">
      <c r="A28" s="4">
        <v>43</v>
      </c>
      <c r="B28" s="4">
        <v>1</v>
      </c>
      <c r="C28" s="4">
        <v>54</v>
      </c>
      <c r="D28" s="4">
        <v>170</v>
      </c>
      <c r="E28" s="4">
        <v>87</v>
      </c>
      <c r="F28" s="4">
        <v>136</v>
      </c>
      <c r="G28" s="4">
        <v>86</v>
      </c>
      <c r="H28" s="4">
        <v>1</v>
      </c>
      <c r="I28" s="4">
        <v>0</v>
      </c>
      <c r="J28" s="4">
        <v>0</v>
      </c>
      <c r="K28" s="4">
        <v>0</v>
      </c>
    </row>
    <row r="29" spans="1:11" x14ac:dyDescent="0.15">
      <c r="A29" s="4">
        <v>48</v>
      </c>
      <c r="B29" s="4">
        <v>1</v>
      </c>
      <c r="C29" s="4">
        <v>48</v>
      </c>
      <c r="D29" s="4">
        <v>171</v>
      </c>
      <c r="E29" s="4">
        <v>71</v>
      </c>
      <c r="F29" s="4">
        <v>142</v>
      </c>
      <c r="G29" s="4">
        <v>76</v>
      </c>
      <c r="H29" s="4">
        <v>1</v>
      </c>
      <c r="I29" s="4">
        <v>1</v>
      </c>
      <c r="J29" s="4">
        <v>1</v>
      </c>
      <c r="K29" s="4">
        <v>1</v>
      </c>
    </row>
    <row r="30" spans="1:11" x14ac:dyDescent="0.15">
      <c r="A30" s="4">
        <v>5</v>
      </c>
      <c r="B30" s="4">
        <v>2</v>
      </c>
      <c r="C30" s="4">
        <v>48</v>
      </c>
      <c r="D30" s="4">
        <v>166</v>
      </c>
      <c r="E30" s="4">
        <v>63</v>
      </c>
      <c r="F30" s="4">
        <v>130</v>
      </c>
      <c r="G30" s="4">
        <v>62</v>
      </c>
      <c r="H30" s="4">
        <v>0</v>
      </c>
      <c r="I30" s="4">
        <v>1</v>
      </c>
      <c r="J30" s="4">
        <v>1</v>
      </c>
      <c r="K30" s="4">
        <v>0</v>
      </c>
    </row>
    <row r="31" spans="1:11" x14ac:dyDescent="0.15">
      <c r="A31" s="4">
        <v>7</v>
      </c>
      <c r="B31" s="4">
        <v>2</v>
      </c>
      <c r="C31" s="4">
        <v>58</v>
      </c>
      <c r="D31" s="4">
        <v>158</v>
      </c>
      <c r="E31" s="4">
        <v>66</v>
      </c>
      <c r="F31" s="4">
        <v>128</v>
      </c>
      <c r="G31" s="4">
        <v>72</v>
      </c>
      <c r="H31" s="4">
        <v>1</v>
      </c>
      <c r="I31" s="4">
        <v>0</v>
      </c>
      <c r="J31" s="4">
        <v>0</v>
      </c>
      <c r="K31" s="4">
        <v>1</v>
      </c>
    </row>
    <row r="32" spans="1:11" x14ac:dyDescent="0.15">
      <c r="A32" s="4">
        <v>8</v>
      </c>
      <c r="B32" s="4">
        <v>2</v>
      </c>
      <c r="C32" s="4">
        <v>64</v>
      </c>
      <c r="D32" s="4">
        <v>163</v>
      </c>
      <c r="E32" s="4">
        <v>74</v>
      </c>
      <c r="F32" s="4">
        <v>176</v>
      </c>
      <c r="G32" s="4">
        <v>62</v>
      </c>
      <c r="H32" s="4">
        <v>0</v>
      </c>
      <c r="I32" s="4">
        <v>0</v>
      </c>
      <c r="J32" s="4">
        <v>0</v>
      </c>
      <c r="K32" s="4">
        <v>0</v>
      </c>
    </row>
    <row r="33" spans="1:11" x14ac:dyDescent="0.15">
      <c r="A33" s="4">
        <v>9</v>
      </c>
      <c r="B33" s="4">
        <v>2</v>
      </c>
      <c r="C33" s="4">
        <v>55</v>
      </c>
      <c r="D33" s="4">
        <v>157</v>
      </c>
      <c r="E33" s="4">
        <v>64</v>
      </c>
      <c r="F33" s="4">
        <v>124</v>
      </c>
      <c r="G33" s="4">
        <v>80</v>
      </c>
      <c r="H33" s="4">
        <v>1</v>
      </c>
      <c r="I33" s="4">
        <v>1</v>
      </c>
      <c r="J33" s="4">
        <v>0</v>
      </c>
      <c r="K33" s="4">
        <v>0</v>
      </c>
    </row>
    <row r="34" spans="1:11" x14ac:dyDescent="0.15">
      <c r="A34" s="4">
        <v>13</v>
      </c>
      <c r="B34" s="4">
        <v>2</v>
      </c>
      <c r="C34" s="4">
        <v>58</v>
      </c>
      <c r="D34" s="4">
        <v>147</v>
      </c>
      <c r="E34" s="4">
        <v>63</v>
      </c>
      <c r="F34" s="4">
        <v>176</v>
      </c>
      <c r="G34" s="4">
        <v>96</v>
      </c>
      <c r="H34" s="4">
        <v>0</v>
      </c>
      <c r="I34" s="4">
        <v>1</v>
      </c>
      <c r="J34" s="4">
        <v>0</v>
      </c>
      <c r="K34" s="4">
        <v>1</v>
      </c>
    </row>
    <row r="35" spans="1:11" x14ac:dyDescent="0.15">
      <c r="A35" s="4">
        <v>15</v>
      </c>
      <c r="B35" s="4">
        <v>2</v>
      </c>
      <c r="C35" s="4">
        <v>53</v>
      </c>
      <c r="D35" s="4">
        <v>146</v>
      </c>
      <c r="E35" s="4">
        <v>47</v>
      </c>
      <c r="F35" s="4">
        <v>144</v>
      </c>
      <c r="G35" s="4">
        <v>88</v>
      </c>
      <c r="H35" s="4">
        <v>0</v>
      </c>
      <c r="I35" s="4">
        <v>0</v>
      </c>
      <c r="J35" s="4">
        <v>0</v>
      </c>
      <c r="K35" s="4">
        <v>0</v>
      </c>
    </row>
    <row r="36" spans="1:11" x14ac:dyDescent="0.15">
      <c r="A36" s="4">
        <v>16</v>
      </c>
      <c r="B36" s="4">
        <v>2</v>
      </c>
      <c r="C36" s="4">
        <v>44</v>
      </c>
      <c r="D36" s="4">
        <v>156</v>
      </c>
      <c r="E36" s="4">
        <v>49</v>
      </c>
      <c r="F36" s="4">
        <v>138</v>
      </c>
      <c r="G36" s="4">
        <v>74</v>
      </c>
      <c r="H36" s="4">
        <v>0</v>
      </c>
      <c r="I36" s="4">
        <v>0</v>
      </c>
      <c r="J36" s="4">
        <v>0</v>
      </c>
      <c r="K36" s="4">
        <v>0</v>
      </c>
    </row>
    <row r="37" spans="1:11" x14ac:dyDescent="0.15">
      <c r="A37" s="4">
        <v>17</v>
      </c>
      <c r="B37" s="4">
        <v>2</v>
      </c>
      <c r="C37" s="4">
        <v>49</v>
      </c>
      <c r="D37" s="4">
        <v>145</v>
      </c>
      <c r="E37" s="4">
        <v>59</v>
      </c>
      <c r="F37" s="4">
        <v>162</v>
      </c>
      <c r="G37" s="4">
        <v>74</v>
      </c>
      <c r="H37" s="4">
        <v>1</v>
      </c>
      <c r="I37" s="4">
        <v>1</v>
      </c>
      <c r="J37" s="4">
        <v>1</v>
      </c>
      <c r="K37" s="4">
        <v>0</v>
      </c>
    </row>
    <row r="38" spans="1:11" x14ac:dyDescent="0.15">
      <c r="A38" s="4">
        <v>20</v>
      </c>
      <c r="B38" s="4">
        <v>2</v>
      </c>
      <c r="C38" s="4">
        <v>58</v>
      </c>
      <c r="D38" s="4">
        <v>140</v>
      </c>
      <c r="E38" s="4">
        <v>55</v>
      </c>
      <c r="F38" s="4">
        <v>132</v>
      </c>
      <c r="G38" s="4">
        <v>84</v>
      </c>
      <c r="H38" s="4">
        <v>1</v>
      </c>
      <c r="I38" s="4">
        <v>0</v>
      </c>
      <c r="J38" s="4">
        <v>0</v>
      </c>
      <c r="K38" s="4">
        <v>0</v>
      </c>
    </row>
    <row r="39" spans="1:11" x14ac:dyDescent="0.15">
      <c r="A39" s="4">
        <v>21</v>
      </c>
      <c r="B39" s="4">
        <v>2</v>
      </c>
      <c r="C39" s="4">
        <v>60</v>
      </c>
      <c r="D39" s="4">
        <v>152</v>
      </c>
      <c r="E39" s="4">
        <v>55</v>
      </c>
      <c r="F39" s="4">
        <v>150</v>
      </c>
      <c r="G39" s="4">
        <v>78</v>
      </c>
      <c r="H39" s="4">
        <v>0</v>
      </c>
      <c r="I39" s="4">
        <v>0</v>
      </c>
      <c r="J39" s="4">
        <v>0</v>
      </c>
      <c r="K39" s="4">
        <v>1</v>
      </c>
    </row>
    <row r="40" spans="1:11" x14ac:dyDescent="0.15">
      <c r="A40" s="4">
        <v>22</v>
      </c>
      <c r="B40" s="4">
        <v>2</v>
      </c>
      <c r="C40" s="4">
        <v>49</v>
      </c>
      <c r="D40" s="4">
        <v>165</v>
      </c>
      <c r="E40" s="4">
        <v>56</v>
      </c>
      <c r="F40" s="4">
        <v>162</v>
      </c>
      <c r="G40" s="4">
        <v>78</v>
      </c>
      <c r="H40" s="4">
        <v>1</v>
      </c>
      <c r="I40" s="4">
        <v>0</v>
      </c>
      <c r="J40" s="4">
        <v>1</v>
      </c>
      <c r="K40" s="4">
        <v>0</v>
      </c>
    </row>
    <row r="41" spans="1:11" x14ac:dyDescent="0.15">
      <c r="A41" s="4">
        <v>26</v>
      </c>
      <c r="B41" s="4">
        <v>2</v>
      </c>
      <c r="C41" s="4">
        <v>48</v>
      </c>
      <c r="D41" s="4">
        <v>167</v>
      </c>
      <c r="E41" s="4">
        <v>51</v>
      </c>
      <c r="F41" s="4">
        <v>122</v>
      </c>
      <c r="G41" s="4">
        <v>84</v>
      </c>
      <c r="H41" s="4">
        <v>0</v>
      </c>
      <c r="I41" s="4">
        <v>1</v>
      </c>
      <c r="J41" s="4">
        <v>1</v>
      </c>
      <c r="K41" s="4">
        <v>0</v>
      </c>
    </row>
    <row r="42" spans="1:11" x14ac:dyDescent="0.15">
      <c r="A42" s="4">
        <v>28</v>
      </c>
      <c r="B42" s="4">
        <v>2</v>
      </c>
      <c r="C42" s="4">
        <v>58</v>
      </c>
      <c r="D42" s="4">
        <v>155</v>
      </c>
      <c r="E42" s="4">
        <v>63</v>
      </c>
      <c r="F42" s="4">
        <v>132</v>
      </c>
      <c r="G42" s="4">
        <v>72</v>
      </c>
      <c r="H42" s="4">
        <v>1</v>
      </c>
      <c r="I42" s="4">
        <v>0</v>
      </c>
      <c r="J42" s="4">
        <v>0</v>
      </c>
      <c r="K42" s="4">
        <v>0</v>
      </c>
    </row>
    <row r="43" spans="1:11" x14ac:dyDescent="0.15">
      <c r="A43" s="4">
        <v>31</v>
      </c>
      <c r="B43" s="4">
        <v>2</v>
      </c>
      <c r="C43" s="4">
        <v>58</v>
      </c>
      <c r="D43" s="4">
        <v>154</v>
      </c>
      <c r="E43" s="4">
        <v>56</v>
      </c>
      <c r="F43" s="4">
        <v>164</v>
      </c>
      <c r="G43" s="4">
        <v>78</v>
      </c>
      <c r="H43" s="4">
        <v>0</v>
      </c>
      <c r="I43" s="4">
        <v>0</v>
      </c>
      <c r="J43" s="4">
        <v>0</v>
      </c>
      <c r="K43" s="4">
        <v>0</v>
      </c>
    </row>
    <row r="44" spans="1:11" x14ac:dyDescent="0.15">
      <c r="A44" s="4">
        <v>32</v>
      </c>
      <c r="B44" s="4">
        <v>2</v>
      </c>
      <c r="C44" s="4">
        <v>53</v>
      </c>
      <c r="D44" s="4">
        <v>163</v>
      </c>
      <c r="E44" s="4">
        <v>60</v>
      </c>
      <c r="F44" s="4">
        <v>140</v>
      </c>
      <c r="G44" s="4">
        <v>86</v>
      </c>
      <c r="H44" s="4">
        <v>1</v>
      </c>
      <c r="I44" s="4">
        <v>1</v>
      </c>
      <c r="J44" s="4">
        <v>1</v>
      </c>
      <c r="K44" s="4">
        <v>0</v>
      </c>
    </row>
    <row r="45" spans="1:11" x14ac:dyDescent="0.15">
      <c r="A45" s="4">
        <v>33</v>
      </c>
      <c r="B45" s="4">
        <v>2</v>
      </c>
      <c r="C45" s="4">
        <v>49</v>
      </c>
      <c r="D45" s="4">
        <v>161</v>
      </c>
      <c r="E45" s="4">
        <v>70</v>
      </c>
      <c r="F45" s="4">
        <v>146</v>
      </c>
      <c r="G45" s="4">
        <v>66</v>
      </c>
      <c r="H45" s="4">
        <v>0</v>
      </c>
      <c r="I45" s="4">
        <v>0</v>
      </c>
      <c r="J45" s="4">
        <v>0</v>
      </c>
      <c r="K45" s="4">
        <v>0</v>
      </c>
    </row>
    <row r="46" spans="1:11" x14ac:dyDescent="0.15">
      <c r="A46" s="4">
        <v>34</v>
      </c>
      <c r="B46" s="4">
        <v>2</v>
      </c>
      <c r="C46" s="4">
        <v>48</v>
      </c>
      <c r="D46" s="4">
        <v>165</v>
      </c>
      <c r="E46" s="4">
        <v>70</v>
      </c>
      <c r="F46" s="4">
        <v>178</v>
      </c>
      <c r="G46" s="4">
        <v>98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15">
      <c r="A47" s="4">
        <v>35</v>
      </c>
      <c r="B47" s="4">
        <v>2</v>
      </c>
      <c r="C47" s="4">
        <v>53</v>
      </c>
      <c r="D47" s="4">
        <v>150</v>
      </c>
      <c r="E47" s="4">
        <v>57</v>
      </c>
      <c r="F47" s="4">
        <v>118</v>
      </c>
      <c r="G47" s="4">
        <v>66</v>
      </c>
      <c r="H47" s="4">
        <v>1</v>
      </c>
      <c r="I47" s="4">
        <v>0</v>
      </c>
      <c r="J47" s="4">
        <v>1</v>
      </c>
      <c r="K47" s="4">
        <v>0</v>
      </c>
    </row>
    <row r="48" spans="1:11" x14ac:dyDescent="0.15">
      <c r="A48" s="4">
        <v>39</v>
      </c>
      <c r="B48" s="4">
        <v>2</v>
      </c>
      <c r="C48" s="4">
        <v>55</v>
      </c>
      <c r="D48" s="4">
        <v>168</v>
      </c>
      <c r="E48" s="4">
        <v>68</v>
      </c>
      <c r="F48" s="4">
        <v>142</v>
      </c>
      <c r="G48" s="4">
        <v>74</v>
      </c>
      <c r="H48" s="4">
        <v>0</v>
      </c>
      <c r="I48" s="4">
        <v>0</v>
      </c>
      <c r="J48" s="4">
        <v>0</v>
      </c>
      <c r="K48" s="4">
        <v>0</v>
      </c>
    </row>
    <row r="49" spans="1:12" x14ac:dyDescent="0.15">
      <c r="A49" s="4">
        <v>41</v>
      </c>
      <c r="B49" s="4">
        <v>2</v>
      </c>
      <c r="C49" s="4">
        <v>49</v>
      </c>
      <c r="D49" s="4">
        <v>155</v>
      </c>
      <c r="E49" s="4">
        <v>60</v>
      </c>
      <c r="F49" s="4">
        <v>152</v>
      </c>
      <c r="G49" s="4">
        <v>74</v>
      </c>
      <c r="H49" s="4">
        <v>0</v>
      </c>
      <c r="I49" s="4">
        <v>0</v>
      </c>
      <c r="J49" s="4">
        <v>1</v>
      </c>
      <c r="K49" s="4">
        <v>0</v>
      </c>
    </row>
    <row r="50" spans="1:12" x14ac:dyDescent="0.15">
      <c r="A50" s="4">
        <v>42</v>
      </c>
      <c r="B50" s="4">
        <v>2</v>
      </c>
      <c r="C50" s="4">
        <v>53</v>
      </c>
      <c r="D50" s="4">
        <v>159</v>
      </c>
      <c r="E50" s="4">
        <v>49</v>
      </c>
      <c r="F50" s="4">
        <v>126</v>
      </c>
      <c r="G50" s="4">
        <v>64</v>
      </c>
      <c r="H50" s="4">
        <v>0</v>
      </c>
      <c r="I50" s="4">
        <v>0</v>
      </c>
      <c r="J50" s="4">
        <v>0</v>
      </c>
      <c r="K50" s="4">
        <v>1</v>
      </c>
    </row>
    <row r="51" spans="1:12" x14ac:dyDescent="0.15">
      <c r="A51" s="4">
        <v>44</v>
      </c>
      <c r="B51" s="4">
        <v>2</v>
      </c>
      <c r="C51" s="4">
        <v>64</v>
      </c>
      <c r="D51" s="4">
        <v>163</v>
      </c>
      <c r="E51" s="4">
        <v>50</v>
      </c>
      <c r="F51" s="4">
        <v>118</v>
      </c>
      <c r="G51" s="4">
        <v>74</v>
      </c>
      <c r="H51" s="4">
        <v>1</v>
      </c>
      <c r="I51" s="4">
        <v>0</v>
      </c>
      <c r="J51" s="4">
        <v>1</v>
      </c>
      <c r="K51" s="4">
        <v>0</v>
      </c>
    </row>
    <row r="52" spans="1:12" x14ac:dyDescent="0.15">
      <c r="A52" s="4">
        <v>45</v>
      </c>
      <c r="B52" s="4">
        <v>2</v>
      </c>
      <c r="C52" s="4">
        <v>61</v>
      </c>
      <c r="D52" s="4">
        <v>166</v>
      </c>
      <c r="E52" s="4">
        <v>58</v>
      </c>
      <c r="F52" s="4">
        <v>134</v>
      </c>
      <c r="G52" s="4">
        <v>68</v>
      </c>
      <c r="H52" s="4">
        <v>1</v>
      </c>
      <c r="I52" s="4">
        <v>0</v>
      </c>
      <c r="J52" s="4">
        <v>1</v>
      </c>
      <c r="K52" s="4">
        <v>1</v>
      </c>
    </row>
    <row r="53" spans="1:12" x14ac:dyDescent="0.15">
      <c r="A53" s="4">
        <v>46</v>
      </c>
      <c r="B53" s="4">
        <v>2</v>
      </c>
      <c r="C53" s="4">
        <v>54</v>
      </c>
      <c r="D53" s="4">
        <v>161</v>
      </c>
      <c r="E53" s="4">
        <v>69</v>
      </c>
      <c r="F53" s="4">
        <v>144</v>
      </c>
      <c r="G53" s="4">
        <v>68</v>
      </c>
      <c r="H53" s="4">
        <v>0</v>
      </c>
      <c r="I53" s="4">
        <v>0</v>
      </c>
      <c r="J53" s="4">
        <v>0</v>
      </c>
      <c r="K53" s="4">
        <v>0</v>
      </c>
    </row>
    <row r="54" spans="1:12" x14ac:dyDescent="0.15">
      <c r="A54" s="4">
        <v>47</v>
      </c>
      <c r="B54" s="4">
        <v>2</v>
      </c>
      <c r="C54" s="4">
        <v>55</v>
      </c>
      <c r="D54" s="4">
        <v>159</v>
      </c>
      <c r="E54" s="4">
        <v>60</v>
      </c>
      <c r="F54" s="4">
        <v>128</v>
      </c>
      <c r="G54" s="4">
        <v>64</v>
      </c>
      <c r="H54" s="4">
        <v>0</v>
      </c>
      <c r="I54" s="4">
        <v>0</v>
      </c>
      <c r="J54" s="4">
        <v>0</v>
      </c>
      <c r="K54" s="4">
        <v>0</v>
      </c>
    </row>
    <row r="55" spans="1:12" x14ac:dyDescent="0.15">
      <c r="L55" s="7"/>
    </row>
    <row r="57" spans="1:12" s="8" customFormat="1" x14ac:dyDescent="0.15">
      <c r="A57" s="8" t="s">
        <v>41</v>
      </c>
    </row>
    <row r="59" spans="1:12" x14ac:dyDescent="0.15">
      <c r="B59" s="9" t="s">
        <v>55</v>
      </c>
    </row>
    <row r="60" spans="1:12" x14ac:dyDescent="0.15">
      <c r="C60" s="10">
        <f>CORREL(F7:F54,G7:G54)</f>
        <v>0.28823282719710408</v>
      </c>
      <c r="E60" s="11" t="s">
        <v>44</v>
      </c>
      <c r="F60" s="10"/>
      <c r="I60" s="10"/>
    </row>
    <row r="61" spans="1:12" x14ac:dyDescent="0.15">
      <c r="B61" s="4" t="s">
        <v>56</v>
      </c>
    </row>
    <row r="62" spans="1:12" x14ac:dyDescent="0.15">
      <c r="C62" s="4">
        <f>COUNT(F7:F54)</f>
        <v>48</v>
      </c>
      <c r="E62" s="11" t="s">
        <v>45</v>
      </c>
      <c r="I62" s="7"/>
    </row>
    <row r="63" spans="1:12" x14ac:dyDescent="0.15">
      <c r="B63" s="4" t="s">
        <v>57</v>
      </c>
    </row>
    <row r="64" spans="1:12" x14ac:dyDescent="0.15">
      <c r="C64" s="10">
        <f>FISHER(C60)</f>
        <v>0.29663790167067816</v>
      </c>
      <c r="E64" s="11" t="s">
        <v>46</v>
      </c>
      <c r="F64" s="10"/>
    </row>
    <row r="65" spans="2:9" x14ac:dyDescent="0.15">
      <c r="B65" s="10" t="s">
        <v>63</v>
      </c>
      <c r="F65" s="10"/>
    </row>
    <row r="66" spans="2:9" x14ac:dyDescent="0.15">
      <c r="C66" s="10">
        <f>1/(C62-3)^0.5</f>
        <v>0.14907119849998599</v>
      </c>
      <c r="E66" s="11" t="s">
        <v>47</v>
      </c>
      <c r="F66" s="10"/>
    </row>
    <row r="67" spans="2:9" x14ac:dyDescent="0.15">
      <c r="B67" s="4" t="s">
        <v>58</v>
      </c>
    </row>
    <row r="68" spans="2:9" x14ac:dyDescent="0.15">
      <c r="C68" s="10">
        <f>C64-1.96*C66</f>
        <v>4.4583526107056515E-3</v>
      </c>
      <c r="E68" s="11" t="s">
        <v>48</v>
      </c>
      <c r="F68" s="10"/>
    </row>
    <row r="69" spans="2:9" x14ac:dyDescent="0.15">
      <c r="B69" s="4" t="s">
        <v>59</v>
      </c>
    </row>
    <row r="70" spans="2:9" x14ac:dyDescent="0.15">
      <c r="C70" s="10">
        <f>C64+1.96*C66</f>
        <v>0.58881745073065073</v>
      </c>
      <c r="E70" s="11" t="s">
        <v>49</v>
      </c>
      <c r="F70" s="10"/>
    </row>
    <row r="71" spans="2:9" x14ac:dyDescent="0.15">
      <c r="B71" s="4" t="s">
        <v>0</v>
      </c>
    </row>
    <row r="72" spans="2:9" x14ac:dyDescent="0.15">
      <c r="C72" s="10">
        <f>FISHERINV(C68)</f>
        <v>4.4583230715189515E-3</v>
      </c>
      <c r="E72" s="11" t="s">
        <v>50</v>
      </c>
      <c r="F72" s="10"/>
    </row>
    <row r="73" spans="2:9" x14ac:dyDescent="0.15">
      <c r="B73" s="4" t="s">
        <v>1</v>
      </c>
    </row>
    <row r="74" spans="2:9" x14ac:dyDescent="0.15">
      <c r="C74" s="10">
        <f>FISHERINV(C70)</f>
        <v>0.52904457261931703</v>
      </c>
      <c r="E74" s="11" t="s">
        <v>51</v>
      </c>
      <c r="F74" s="10"/>
    </row>
    <row r="75" spans="2:9" x14ac:dyDescent="0.15">
      <c r="B75" s="4" t="s">
        <v>60</v>
      </c>
    </row>
    <row r="76" spans="2:9" x14ac:dyDescent="0.15">
      <c r="C76" s="10">
        <f>C60*(C62-2)^0.5/(1-C60^2)^0.5</f>
        <v>2.0415320368051102</v>
      </c>
      <c r="E76" s="11" t="s">
        <v>52</v>
      </c>
      <c r="F76" s="10"/>
      <c r="I76" s="10"/>
    </row>
    <row r="77" spans="2:9" x14ac:dyDescent="0.15">
      <c r="B77" s="4" t="s">
        <v>61</v>
      </c>
    </row>
    <row r="78" spans="2:9" x14ac:dyDescent="0.15">
      <c r="C78" s="10">
        <f>_xlfn.T.DIST.2T(C76,C62-2)</f>
        <v>4.6957652288887528E-2</v>
      </c>
      <c r="E78" s="11" t="s">
        <v>53</v>
      </c>
      <c r="F78" s="10"/>
    </row>
  </sheetData>
  <dataConsolidate/>
  <mergeCells count="1">
    <mergeCell ref="H5:K5"/>
  </mergeCells>
  <phoneticPr fontId="2"/>
  <printOptions headings="1"/>
  <pageMargins left="0.86614173228346458" right="0.86614173228346458" top="0.74803149606299213" bottom="0.74803149606299213" header="0.31496062992125984" footer="0.31496062992125984"/>
  <pageSetup paperSize="9" scale="73" fitToHeight="0" orientation="portrait" horizontalDpi="1200" verticalDpi="1200" r:id="rId1"/>
  <headerFooter>
    <oddHeader>&amp;L&amp;F&amp;C&amp;A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zoomScaleNormal="100" workbookViewId="0"/>
  </sheetViews>
  <sheetFormatPr defaultRowHeight="13.5" x14ac:dyDescent="0.15"/>
  <cols>
    <col min="1" max="1" width="10.75" customWidth="1"/>
    <col min="5" max="5" width="16.5" bestFit="1" customWidth="1"/>
  </cols>
  <sheetData>
    <row r="1" spans="1:9" x14ac:dyDescent="0.15">
      <c r="A1" t="s">
        <v>62</v>
      </c>
    </row>
    <row r="2" spans="1:9" ht="14.25" thickBot="1" x14ac:dyDescent="0.2"/>
    <row r="3" spans="1:9" x14ac:dyDescent="0.15">
      <c r="A3" s="3" t="s">
        <v>2</v>
      </c>
      <c r="B3" s="3"/>
    </row>
    <row r="4" spans="1:9" x14ac:dyDescent="0.15">
      <c r="A4" t="s">
        <v>3</v>
      </c>
      <c r="B4">
        <v>0.28823282719710469</v>
      </c>
    </row>
    <row r="5" spans="1:9" x14ac:dyDescent="0.15">
      <c r="A5" t="s">
        <v>4</v>
      </c>
      <c r="B5">
        <v>8.3078162674036005E-2</v>
      </c>
    </row>
    <row r="6" spans="1:9" x14ac:dyDescent="0.15">
      <c r="A6" t="s">
        <v>5</v>
      </c>
      <c r="B6">
        <v>6.3145079253906347E-2</v>
      </c>
    </row>
    <row r="7" spans="1:9" x14ac:dyDescent="0.15">
      <c r="A7" t="s">
        <v>6</v>
      </c>
      <c r="B7">
        <v>18.589912601344924</v>
      </c>
    </row>
    <row r="8" spans="1:9" ht="14.25" thickBot="1" x14ac:dyDescent="0.2">
      <c r="A8" s="1" t="s">
        <v>7</v>
      </c>
      <c r="B8" s="1">
        <v>48</v>
      </c>
    </row>
    <row r="10" spans="1:9" ht="14.25" thickBot="1" x14ac:dyDescent="0.2">
      <c r="A10" t="s">
        <v>8</v>
      </c>
    </row>
    <row r="11" spans="1:9" x14ac:dyDescent="0.15">
      <c r="A11" s="2"/>
      <c r="B11" s="2" t="s">
        <v>13</v>
      </c>
      <c r="C11" s="2" t="s">
        <v>14</v>
      </c>
      <c r="D11" s="2" t="s">
        <v>15</v>
      </c>
      <c r="E11" s="2" t="s">
        <v>16</v>
      </c>
      <c r="F11" s="2" t="s">
        <v>17</v>
      </c>
    </row>
    <row r="12" spans="1:9" x14ac:dyDescent="0.15">
      <c r="A12" t="s">
        <v>9</v>
      </c>
      <c r="B12">
        <v>1</v>
      </c>
      <c r="C12">
        <v>1440.3468758204308</v>
      </c>
      <c r="D12">
        <v>1440.3468758204308</v>
      </c>
      <c r="E12">
        <v>4.1678530573016399</v>
      </c>
      <c r="F12">
        <v>4.6957649687331952E-2</v>
      </c>
    </row>
    <row r="13" spans="1:9" x14ac:dyDescent="0.15">
      <c r="A13" t="s">
        <v>10</v>
      </c>
      <c r="B13">
        <v>46</v>
      </c>
      <c r="C13">
        <v>15896.903124179569</v>
      </c>
      <c r="D13">
        <v>345.58485052564282</v>
      </c>
    </row>
    <row r="14" spans="1:9" ht="14.25" thickBot="1" x14ac:dyDescent="0.2">
      <c r="A14" s="1" t="s">
        <v>11</v>
      </c>
      <c r="B14" s="1">
        <v>47</v>
      </c>
      <c r="C14" s="1">
        <v>17337.25</v>
      </c>
      <c r="D14" s="1"/>
      <c r="E14" s="1"/>
      <c r="F14" s="1"/>
    </row>
    <row r="15" spans="1:9" ht="14.25" thickBot="1" x14ac:dyDescent="0.2"/>
    <row r="16" spans="1:9" x14ac:dyDescent="0.15">
      <c r="A16" s="2"/>
      <c r="B16" s="2" t="s">
        <v>18</v>
      </c>
      <c r="C16" s="2" t="s">
        <v>6</v>
      </c>
      <c r="D16" s="2" t="s">
        <v>19</v>
      </c>
      <c r="E16" s="2" t="s">
        <v>20</v>
      </c>
      <c r="F16" s="2" t="s">
        <v>21</v>
      </c>
      <c r="G16" s="2" t="s">
        <v>22</v>
      </c>
      <c r="H16" s="2" t="s">
        <v>23</v>
      </c>
      <c r="I16" s="2" t="s">
        <v>24</v>
      </c>
    </row>
    <row r="17" spans="1:9" x14ac:dyDescent="0.15">
      <c r="A17" t="s">
        <v>12</v>
      </c>
      <c r="B17">
        <v>99.230244158571807</v>
      </c>
      <c r="C17">
        <v>20.817340091252095</v>
      </c>
      <c r="D17">
        <v>4.766711007438964</v>
      </c>
      <c r="E17">
        <v>1.9145438749303735E-5</v>
      </c>
      <c r="F17">
        <v>57.327151980136534</v>
      </c>
      <c r="G17">
        <v>141.13333633700708</v>
      </c>
      <c r="H17">
        <v>57.327151980136534</v>
      </c>
      <c r="I17">
        <v>141.13333633700708</v>
      </c>
    </row>
    <row r="18" spans="1:9" ht="14.25" thickBot="1" x14ac:dyDescent="0.2">
      <c r="A18" s="1" t="s">
        <v>25</v>
      </c>
      <c r="B18" s="1">
        <v>0.55001312680493575</v>
      </c>
      <c r="C18" s="1">
        <v>0.26941194989311862</v>
      </c>
      <c r="D18" s="1">
        <v>2.0415320368051137</v>
      </c>
      <c r="E18" s="1">
        <v>4.695764968733214E-2</v>
      </c>
      <c r="F18" s="1">
        <v>7.7155171748130025E-3</v>
      </c>
      <c r="G18" s="1">
        <v>1.0923107364350586</v>
      </c>
      <c r="H18" s="1">
        <v>7.7155171748130025E-3</v>
      </c>
      <c r="I18" s="1">
        <v>1.0923107364350586</v>
      </c>
    </row>
  </sheetData>
  <phoneticPr fontId="2"/>
  <printOptions headings="1"/>
  <pageMargins left="0.86614173228346458" right="0.86614173228346458" top="0.74803149606299213" bottom="0.74803149606299213" header="0.31496062992125984" footer="0.31496062992125984"/>
  <pageSetup paperSize="9" scale="82" fitToHeight="0" orientation="portrait" horizontalDpi="1200" verticalDpi="1200" r:id="rId1"/>
  <headerFooter>
    <oddHeader>&amp;L&amp;F&amp;C&amp;A</oddHeader>
    <oddFooter>&amp;P ページ</oddFooter>
  </headerFooter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C20B3014EDB7479223C1F162DCCE71" ma:contentTypeVersion="14" ma:contentTypeDescription="新しいドキュメントを作成します。" ma:contentTypeScope="" ma:versionID="335a8bf5f06b8244321e475889abd8fa">
  <xsd:schema xmlns:xsd="http://www.w3.org/2001/XMLSchema" xmlns:xs="http://www.w3.org/2001/XMLSchema" xmlns:p="http://schemas.microsoft.com/office/2006/metadata/properties" xmlns:ns2="42c613f5-89a3-47dc-9776-be020d1ce551" xmlns:ns3="8f00a78e-250e-426e-b848-d0b461fd060d" targetNamespace="http://schemas.microsoft.com/office/2006/metadata/properties" ma:root="true" ma:fieldsID="041f11a9b1adff6a67be0709da5fec96" ns2:_="" ns3:_="">
    <xsd:import namespace="42c613f5-89a3-47dc-9776-be020d1ce551"/>
    <xsd:import namespace="8f00a78e-250e-426e-b848-d0b461fd0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613f5-89a3-47dc-9776-be020d1c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f11061fb-cc37-4219-85ee-f33caf5dc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0a78e-250e-426e-b848-d0b461fd0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a3ae0d-cf4f-4759-9ff1-7cb0bf619ff1}" ma:internalName="TaxCatchAll" ma:showField="CatchAllData" ma:web="8f00a78e-250e-426e-b848-d0b461fd0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BEAD0B-E675-42F2-A95B-4FE031B218F3}"/>
</file>

<file path=customXml/itemProps2.xml><?xml version="1.0" encoding="utf-8"?>
<ds:datastoreItem xmlns:ds="http://schemas.openxmlformats.org/officeDocument/2006/customXml" ds:itemID="{31F049C8-DCEE-4D33-92AC-03858191C3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Ⅱ-06　問題の解答　相関係数（170ページ）</vt:lpstr>
      <vt:lpstr>Ⅱ-06　問題の解答　1次回帰係数（170ページ）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2023-09-22T07:59:20Z</dcterms:created>
  <dcterms:modified xsi:type="dcterms:W3CDTF">2023-09-22T07:59:25Z</dcterms:modified>
</cp:coreProperties>
</file>