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9911B295-EED2-4F3E-BFCC-D4512FACCEAF}" xr6:coauthVersionLast="47" xr6:coauthVersionMax="47" xr10:uidLastSave="{00000000-0000-0000-0000-000000000000}"/>
  <bookViews>
    <workbookView xWindow="1080" yWindow="1080" windowWidth="23595" windowHeight="13095" tabRatio="512" xr2:uid="{00000000-000D-0000-FFFF-FFFF00000000}"/>
  </bookViews>
  <sheets>
    <sheet name="Ⅲ-07　問題の解答（172ページ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J23" i="4"/>
  <c r="M26" i="4"/>
  <c r="L17" i="4"/>
  <c r="K17" i="4"/>
  <c r="J17" i="4"/>
  <c r="J25" i="4"/>
  <c r="L16" i="4"/>
  <c r="K16" i="4"/>
  <c r="J16" i="4"/>
  <c r="L15" i="4"/>
  <c r="L23" i="4"/>
  <c r="K15" i="4"/>
  <c r="C7" i="4"/>
  <c r="D7" i="4"/>
  <c r="E7" i="4"/>
  <c r="F6" i="4"/>
  <c r="F5" i="4"/>
  <c r="F4" i="4"/>
  <c r="K23" i="4"/>
  <c r="J24" i="4"/>
  <c r="K24" i="4"/>
  <c r="L24" i="4"/>
  <c r="K25" i="4"/>
  <c r="L25" i="4"/>
  <c r="F7" i="4"/>
  <c r="L33" i="4"/>
  <c r="J35" i="4"/>
  <c r="J33" i="4"/>
  <c r="K34" i="4"/>
  <c r="L35" i="4"/>
  <c r="J34" i="4"/>
  <c r="M27" i="4"/>
  <c r="K35" i="4"/>
  <c r="L34" i="4"/>
  <c r="K33" i="4"/>
  <c r="M36" i="4"/>
  <c r="M37" i="4"/>
  <c r="F39" i="4"/>
</calcChain>
</file>

<file path=xl/sharedStrings.xml><?xml version="1.0" encoding="utf-8"?>
<sst xmlns="http://schemas.openxmlformats.org/spreadsheetml/2006/main" count="80" uniqueCount="50">
  <si>
    <t>合計</t>
    <rPh sb="0" eb="2">
      <t>ゴウケイ</t>
    </rPh>
    <phoneticPr fontId="3"/>
  </si>
  <si>
    <t>2回目回答</t>
  </si>
  <si>
    <t>2回目回答</t>
    <rPh sb="1" eb="3">
      <t>カイメ</t>
    </rPh>
    <rPh sb="3" eb="5">
      <t>カイトウ</t>
    </rPh>
    <phoneticPr fontId="3"/>
  </si>
  <si>
    <t>1回目</t>
    <rPh sb="1" eb="3">
      <t>カイメ</t>
    </rPh>
    <phoneticPr fontId="3"/>
  </si>
  <si>
    <t>合計</t>
  </si>
  <si>
    <t>a) クロス集計表</t>
    <rPh sb="6" eb="9">
      <t>シュウケイヒョウ</t>
    </rPh>
    <phoneticPr fontId="3"/>
  </si>
  <si>
    <t>c) 2回の回答のカテゴリー差</t>
    <rPh sb="4" eb="5">
      <t>カイ</t>
    </rPh>
    <rPh sb="6" eb="8">
      <t>カイトウ</t>
    </rPh>
    <rPh sb="14" eb="15">
      <t>サ</t>
    </rPh>
    <phoneticPr fontId="3"/>
  </si>
  <si>
    <t>回答</t>
    <rPh sb="0" eb="2">
      <t>カイトウ</t>
    </rPh>
    <phoneticPr fontId="3"/>
  </si>
  <si>
    <t>（値）</t>
    <rPh sb="1" eb="2">
      <t>アタイ</t>
    </rPh>
    <phoneticPr fontId="3"/>
  </si>
  <si>
    <t>e) 重みづけした観察数</t>
  </si>
  <si>
    <t>f) 重みづけした期待度数</t>
    <rPh sb="9" eb="11">
      <t>キタイ</t>
    </rPh>
    <rPh sb="11" eb="13">
      <t>ドスウ</t>
    </rPh>
    <phoneticPr fontId="3"/>
  </si>
  <si>
    <t>重みづけしたカッパ統計量(weighted kappa)</t>
    <rPh sb="9" eb="12">
      <t>トウケイリョウ</t>
    </rPh>
    <phoneticPr fontId="3"/>
  </si>
  <si>
    <t>（Excelの数式）</t>
    <rPh sb="7" eb="9">
      <t>スウシキ</t>
    </rPh>
    <phoneticPr fontId="3"/>
  </si>
  <si>
    <t>=1-C4/($D$9-1)</t>
    <phoneticPr fontId="3"/>
  </si>
  <si>
    <t>=1-D4/($D$9-1)</t>
    <phoneticPr fontId="3"/>
  </si>
  <si>
    <t>=1-E4/($D$9-1)</t>
    <phoneticPr fontId="3"/>
  </si>
  <si>
    <t>=1-C5/($D$9-1)</t>
    <phoneticPr fontId="3"/>
  </si>
  <si>
    <t>=1-D5/($D$9-1)</t>
    <phoneticPr fontId="3"/>
  </si>
  <si>
    <t>=1-E5/($D$9-1)</t>
    <phoneticPr fontId="3"/>
  </si>
  <si>
    <t>=1-C6/($D$9-1)</t>
    <phoneticPr fontId="3"/>
  </si>
  <si>
    <t>=1-D6/($D$9-1)</t>
    <phoneticPr fontId="3"/>
  </si>
  <si>
    <t>=1-E6/($D$9-1)</t>
    <phoneticPr fontId="3"/>
  </si>
  <si>
    <t>=J15*C4</t>
    <phoneticPr fontId="3"/>
  </si>
  <si>
    <t>=K15*D4</t>
    <phoneticPr fontId="3"/>
  </si>
  <si>
    <t>=L15*E4</t>
    <phoneticPr fontId="3"/>
  </si>
  <si>
    <t>=J16*C5</t>
    <phoneticPr fontId="3"/>
  </si>
  <si>
    <t>=K16*D5</t>
    <phoneticPr fontId="3"/>
  </si>
  <si>
    <t>=L16*E5</t>
    <phoneticPr fontId="3"/>
  </si>
  <si>
    <t>=J17*C6</t>
    <phoneticPr fontId="3"/>
  </si>
  <si>
    <t>=K17*D6</t>
    <phoneticPr fontId="3"/>
  </si>
  <si>
    <t>=L17*E6</t>
    <phoneticPr fontId="3"/>
  </si>
  <si>
    <t>=SUM(J23:L25)</t>
    <phoneticPr fontId="3"/>
  </si>
  <si>
    <t>=M26/F7</t>
    <phoneticPr fontId="3"/>
  </si>
  <si>
    <t>=J15*$F4*C$7/$F$7</t>
    <phoneticPr fontId="3"/>
  </si>
  <si>
    <t>=K15*$F4*D$7/$F$7</t>
    <phoneticPr fontId="3"/>
  </si>
  <si>
    <t>=L15*$F4*E$7/$F$7</t>
    <phoneticPr fontId="3"/>
  </si>
  <si>
    <t>=J16*$F5*C$7/$F$7</t>
    <phoneticPr fontId="3"/>
  </si>
  <si>
    <t>=K16*$F5*D$7/$F$7</t>
    <phoneticPr fontId="3"/>
  </si>
  <si>
    <t>=L16*$F5*E$7/$F$7</t>
    <phoneticPr fontId="3"/>
  </si>
  <si>
    <t>=J17*$F6*C$7/$F$7</t>
    <phoneticPr fontId="3"/>
  </si>
  <si>
    <t>=K17*$F6*D$7/$F$7</t>
    <phoneticPr fontId="3"/>
  </si>
  <si>
    <t>=L17*$F6*E$7/$F$7</t>
    <phoneticPr fontId="3"/>
  </si>
  <si>
    <t>=SUM(J33:L35)</t>
    <phoneticPr fontId="3"/>
  </si>
  <si>
    <t>=M36/F7</t>
    <phoneticPr fontId="3"/>
  </si>
  <si>
    <t>=(M27-M37)/(1-M37)</t>
    <phoneticPr fontId="3"/>
  </si>
  <si>
    <r>
      <t>b) 回答のカテゴリー数(</t>
    </r>
    <r>
      <rPr>
        <i/>
        <sz val="11"/>
        <rFont val="ＭＳ Ｐゴシック"/>
        <family val="3"/>
        <charset val="128"/>
      </rPr>
      <t>g</t>
    </r>
    <r>
      <rPr>
        <sz val="11"/>
        <rFont val="ＭＳ Ｐゴシック"/>
        <family val="3"/>
        <charset val="128"/>
      </rPr>
      <t>)</t>
    </r>
    <rPh sb="3" eb="5">
      <t>カイトウ</t>
    </rPh>
    <rPh sb="11" eb="12">
      <t>スウ</t>
    </rPh>
    <phoneticPr fontId="3"/>
  </si>
  <si>
    <r>
      <t>d) 重み(</t>
    </r>
    <r>
      <rPr>
        <i/>
        <sz val="11"/>
        <rFont val="ＭＳ Ｐゴシック"/>
        <family val="3"/>
        <charset val="128"/>
      </rPr>
      <t>Wi</t>
    </r>
    <r>
      <rPr>
        <sz val="11"/>
        <rFont val="ＭＳ Ｐゴシック"/>
        <family val="3"/>
        <charset val="128"/>
      </rPr>
      <t>)</t>
    </r>
    <rPh sb="3" eb="4">
      <t>オモ</t>
    </rPh>
    <phoneticPr fontId="3"/>
  </si>
  <si>
    <r>
      <rPr>
        <i/>
        <sz val="11"/>
        <rFont val="ＭＳ Ｐゴシック"/>
        <family val="3"/>
        <charset val="128"/>
      </rPr>
      <t>Wi</t>
    </r>
    <r>
      <rPr>
        <sz val="11"/>
        <rFont val="ＭＳ Ｐゴシック"/>
        <family val="3"/>
        <charset val="128"/>
      </rPr>
      <t>=1-</t>
    </r>
    <r>
      <rPr>
        <i/>
        <sz val="11"/>
        <rFont val="ＭＳ Ｐゴシック"/>
        <family val="3"/>
        <charset val="128"/>
      </rPr>
      <t>I</t>
    </r>
    <r>
      <rPr>
        <sz val="11"/>
        <rFont val="ＭＳ Ｐゴシック"/>
        <family val="3"/>
        <charset val="128"/>
      </rPr>
      <t>/(</t>
    </r>
    <r>
      <rPr>
        <i/>
        <sz val="11"/>
        <rFont val="ＭＳ Ｐゴシック"/>
        <family val="3"/>
        <charset val="128"/>
      </rPr>
      <t>g</t>
    </r>
    <r>
      <rPr>
        <sz val="11"/>
        <rFont val="ＭＳ Ｐゴシック"/>
        <family val="3"/>
        <charset val="128"/>
      </rPr>
      <t xml:space="preserve">-1), </t>
    </r>
    <r>
      <rPr>
        <i/>
        <sz val="11"/>
        <rFont val="ＭＳ Ｐゴシック"/>
        <family val="3"/>
        <charset val="128"/>
      </rPr>
      <t>I</t>
    </r>
    <r>
      <rPr>
        <sz val="11"/>
        <rFont val="ＭＳ Ｐゴシック"/>
        <family val="3"/>
        <charset val="128"/>
      </rPr>
      <t>:両者の回答のカテゴリー差，</t>
    </r>
    <r>
      <rPr>
        <i/>
        <sz val="11"/>
        <rFont val="ＭＳ Ｐゴシック"/>
        <family val="3"/>
        <charset val="128"/>
      </rPr>
      <t>g</t>
    </r>
    <r>
      <rPr>
        <sz val="11"/>
        <rFont val="ＭＳ Ｐゴシック"/>
        <family val="3"/>
        <charset val="128"/>
      </rPr>
      <t>:カテゴリー数</t>
    </r>
    <rPh sb="16" eb="18">
      <t>リョウシャ</t>
    </rPh>
    <rPh sb="19" eb="21">
      <t>カイトウ</t>
    </rPh>
    <rPh sb="27" eb="28">
      <t>サ</t>
    </rPh>
    <rPh sb="36" eb="37">
      <t>スウ</t>
    </rPh>
    <phoneticPr fontId="3"/>
  </si>
  <si>
    <r>
      <t>重みづけした観察数による一致度(</t>
    </r>
    <r>
      <rPr>
        <i/>
        <sz val="11"/>
        <rFont val="ＭＳ Ｐゴシック"/>
        <family val="3"/>
        <charset val="128"/>
      </rPr>
      <t>WP</t>
    </r>
    <r>
      <rPr>
        <vertAlign val="subscript"/>
        <sz val="11"/>
        <rFont val="ＭＳ Ｐゴシック"/>
        <family val="3"/>
        <charset val="128"/>
      </rPr>
      <t>o</t>
    </r>
    <r>
      <rPr>
        <sz val="11"/>
        <rFont val="ＭＳ Ｐゴシック"/>
        <family val="3"/>
        <charset val="128"/>
      </rPr>
      <t>)</t>
    </r>
    <rPh sb="6" eb="8">
      <t>カンサツ</t>
    </rPh>
    <rPh sb="8" eb="9">
      <t>スウ</t>
    </rPh>
    <rPh sb="12" eb="14">
      <t>イッチ</t>
    </rPh>
    <rPh sb="14" eb="15">
      <t>ド</t>
    </rPh>
    <phoneticPr fontId="3"/>
  </si>
  <si>
    <r>
      <t>重みづけした偶然の一致度(</t>
    </r>
    <r>
      <rPr>
        <i/>
        <sz val="11"/>
        <rFont val="ＭＳ Ｐゴシック"/>
        <family val="3"/>
        <charset val="128"/>
      </rPr>
      <t>WP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>)</t>
    </r>
    <rPh sb="6" eb="8">
      <t>グウゼン</t>
    </rPh>
    <rPh sb="9" eb="11">
      <t>イッチ</t>
    </rPh>
    <rPh sb="11" eb="1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</si>
</sst>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i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2" fillId="0" borderId="0" xfId="1" quotePrefix="1" applyFont="1"/>
    <xf numFmtId="177" fontId="2" fillId="0" borderId="0" xfId="1" applyNumberFormat="1" applyFont="1"/>
    <xf numFmtId="0" fontId="4" fillId="0" borderId="0" xfId="1" applyFont="1"/>
    <xf numFmtId="0" fontId="2" fillId="0" borderId="0" xfId="1" applyFont="1" applyBorder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2" fillId="0" borderId="0" xfId="1" applyFont="1" applyFill="1" applyBorder="1"/>
    <xf numFmtId="0" fontId="2" fillId="0" borderId="5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0" fontId="2" fillId="0" borderId="8" xfId="1" applyFont="1" applyFill="1" applyBorder="1"/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0" xfId="1" applyNumberFormat="1" applyFont="1" applyBorder="1"/>
    <xf numFmtId="176" fontId="2" fillId="0" borderId="5" xfId="1" applyNumberFormat="1" applyFont="1" applyBorder="1"/>
    <xf numFmtId="176" fontId="2" fillId="0" borderId="6" xfId="1" applyNumberFormat="1" applyFont="1" applyBorder="1"/>
    <xf numFmtId="176" fontId="2" fillId="0" borderId="7" xfId="1" applyNumberFormat="1" applyFont="1" applyBorder="1"/>
    <xf numFmtId="176" fontId="2" fillId="0" borderId="8" xfId="1" applyNumberFormat="1" applyFont="1" applyBorder="1"/>
    <xf numFmtId="0" fontId="2" fillId="0" borderId="1" xfId="1" quotePrefix="1" applyFont="1" applyBorder="1"/>
    <xf numFmtId="0" fontId="2" fillId="0" borderId="4" xfId="1" quotePrefix="1" applyFont="1" applyBorder="1"/>
    <xf numFmtId="0" fontId="2" fillId="0" borderId="6" xfId="1" quotePrefix="1" applyFont="1" applyBorder="1"/>
    <xf numFmtId="0" fontId="2" fillId="0" borderId="2" xfId="1" quotePrefix="1" applyFont="1" applyBorder="1"/>
    <xf numFmtId="0" fontId="2" fillId="0" borderId="0" xfId="1" quotePrefix="1" applyFont="1" applyBorder="1"/>
    <xf numFmtId="0" fontId="2" fillId="0" borderId="7" xfId="1" quotePrefix="1" applyFont="1" applyBorder="1"/>
    <xf numFmtId="0" fontId="2" fillId="0" borderId="3" xfId="1" quotePrefix="1" applyFont="1" applyBorder="1"/>
    <xf numFmtId="0" fontId="2" fillId="0" borderId="5" xfId="1" quotePrefix="1" applyFont="1" applyBorder="1"/>
    <xf numFmtId="0" fontId="2" fillId="0" borderId="8" xfId="1" quotePrefix="1" applyFont="1" applyBorder="1"/>
    <xf numFmtId="176" fontId="2" fillId="0" borderId="1" xfId="1" applyNumberFormat="1" applyFont="1" applyFill="1" applyBorder="1"/>
    <xf numFmtId="176" fontId="2" fillId="0" borderId="2" xfId="1" applyNumberFormat="1" applyFont="1" applyFill="1" applyBorder="1"/>
    <xf numFmtId="176" fontId="2" fillId="0" borderId="3" xfId="1" applyNumberFormat="1" applyFont="1" applyFill="1" applyBorder="1"/>
    <xf numFmtId="176" fontId="2" fillId="0" borderId="4" xfId="1" applyNumberFormat="1" applyFont="1" applyFill="1" applyBorder="1"/>
    <xf numFmtId="176" fontId="2" fillId="0" borderId="0" xfId="1" applyNumberFormat="1" applyFont="1" applyFill="1" applyBorder="1"/>
    <xf numFmtId="176" fontId="2" fillId="0" borderId="5" xfId="1" applyNumberFormat="1" applyFont="1" applyFill="1" applyBorder="1"/>
    <xf numFmtId="176" fontId="2" fillId="0" borderId="6" xfId="1" applyNumberFormat="1" applyFont="1" applyFill="1" applyBorder="1"/>
    <xf numFmtId="176" fontId="2" fillId="0" borderId="7" xfId="1" applyNumberFormat="1" applyFont="1" applyFill="1" applyBorder="1"/>
    <xf numFmtId="176" fontId="2" fillId="0" borderId="8" xfId="1" applyNumberFormat="1" applyFont="1" applyFill="1" applyBorder="1"/>
    <xf numFmtId="176" fontId="2" fillId="0" borderId="0" xfId="1" quotePrefix="1" applyNumberFormat="1" applyFont="1"/>
    <xf numFmtId="176" fontId="2" fillId="0" borderId="1" xfId="1" quotePrefix="1" applyNumberFormat="1" applyFont="1" applyBorder="1"/>
    <xf numFmtId="176" fontId="2" fillId="0" borderId="2" xfId="1" quotePrefix="1" applyNumberFormat="1" applyFont="1" applyBorder="1"/>
    <xf numFmtId="176" fontId="2" fillId="0" borderId="3" xfId="1" quotePrefix="1" applyNumberFormat="1" applyFont="1" applyBorder="1"/>
    <xf numFmtId="176" fontId="2" fillId="0" borderId="4" xfId="1" quotePrefix="1" applyNumberFormat="1" applyFont="1" applyBorder="1"/>
    <xf numFmtId="176" fontId="2" fillId="0" borderId="0" xfId="1" quotePrefix="1" applyNumberFormat="1" applyFont="1" applyBorder="1"/>
    <xf numFmtId="176" fontId="2" fillId="0" borderId="5" xfId="1" quotePrefix="1" applyNumberFormat="1" applyFont="1" applyBorder="1"/>
    <xf numFmtId="176" fontId="2" fillId="0" borderId="6" xfId="1" quotePrefix="1" applyNumberFormat="1" applyFont="1" applyBorder="1"/>
    <xf numFmtId="176" fontId="2" fillId="0" borderId="7" xfId="1" quotePrefix="1" applyNumberFormat="1" applyFont="1" applyBorder="1"/>
    <xf numFmtId="176" fontId="2" fillId="0" borderId="8" xfId="1" quotePrefix="1" applyNumberFormat="1" applyFont="1" applyBorder="1"/>
    <xf numFmtId="0" fontId="2" fillId="0" borderId="0" xfId="1" applyNumberFormat="1" applyFont="1" applyBorder="1"/>
    <xf numFmtId="0" fontId="2" fillId="0" borderId="0" xfId="1" applyFont="1" applyAlignment="1">
      <alignment horizontal="left"/>
    </xf>
    <xf numFmtId="0" fontId="2" fillId="0" borderId="1" xfId="1" quotePrefix="1" applyNumberFormat="1" applyFont="1" applyBorder="1"/>
    <xf numFmtId="0" fontId="2" fillId="0" borderId="2" xfId="1" quotePrefix="1" applyNumberFormat="1" applyFont="1" applyBorder="1"/>
    <xf numFmtId="0" fontId="2" fillId="0" borderId="3" xfId="1" quotePrefix="1" applyNumberFormat="1" applyFont="1" applyBorder="1"/>
    <xf numFmtId="0" fontId="2" fillId="0" borderId="4" xfId="1" quotePrefix="1" applyNumberFormat="1" applyFont="1" applyBorder="1"/>
    <xf numFmtId="0" fontId="2" fillId="0" borderId="0" xfId="1" quotePrefix="1" applyNumberFormat="1" applyFont="1" applyBorder="1"/>
    <xf numFmtId="0" fontId="2" fillId="0" borderId="5" xfId="1" quotePrefix="1" applyNumberFormat="1" applyFont="1" applyBorder="1"/>
    <xf numFmtId="0" fontId="2" fillId="0" borderId="6" xfId="1" quotePrefix="1" applyNumberFormat="1" applyFont="1" applyBorder="1"/>
    <xf numFmtId="0" fontId="2" fillId="0" borderId="7" xfId="1" quotePrefix="1" applyNumberFormat="1" applyFont="1" applyBorder="1"/>
    <xf numFmtId="0" fontId="2" fillId="0" borderId="8" xfId="1" quotePrefix="1" applyNumberFormat="1" applyFont="1" applyBorder="1"/>
    <xf numFmtId="0" fontId="2" fillId="0" borderId="0" xfId="1" applyFont="1" applyAlignment="1">
      <alignment horizontal="right"/>
    </xf>
    <xf numFmtId="177" fontId="2" fillId="0" borderId="0" xfId="1" applyNumberFormat="1" applyFont="1" applyAlignment="1">
      <alignment horizontal="right"/>
    </xf>
    <xf numFmtId="0" fontId="5" fillId="0" borderId="0" xfId="1" applyFont="1"/>
    <xf numFmtId="0" fontId="5" fillId="0" borderId="0" xfId="1" applyFont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Normal="100" zoomScaleSheetLayoutView="100" workbookViewId="0"/>
  </sheetViews>
  <sheetFormatPr defaultRowHeight="14.25" x14ac:dyDescent="0.2"/>
  <cols>
    <col min="1" max="1" width="7.28515625" style="1" customWidth="1"/>
    <col min="2" max="2" width="5.140625" style="1" customWidth="1"/>
    <col min="3" max="5" width="22.28515625" style="1" customWidth="1"/>
    <col min="6" max="6" width="9.140625" style="1"/>
    <col min="7" max="16384" width="9.140625" style="74"/>
  </cols>
  <sheetData>
    <row r="1" spans="1:13" x14ac:dyDescent="0.2">
      <c r="A1" s="1" t="s">
        <v>5</v>
      </c>
      <c r="H1" s="1" t="s">
        <v>6</v>
      </c>
      <c r="I1" s="1"/>
      <c r="J1" s="1"/>
      <c r="K1" s="1"/>
      <c r="L1" s="1"/>
      <c r="M1" s="1"/>
    </row>
    <row r="2" spans="1:13" x14ac:dyDescent="0.2">
      <c r="C2" s="1" t="s">
        <v>2</v>
      </c>
      <c r="H2" s="1"/>
      <c r="I2" s="1"/>
      <c r="J2" s="1" t="s">
        <v>2</v>
      </c>
      <c r="K2" s="1"/>
      <c r="L2" s="1"/>
      <c r="M2" s="1"/>
    </row>
    <row r="3" spans="1:13" ht="15" thickBot="1" x14ac:dyDescent="0.25">
      <c r="C3" s="6">
        <v>1</v>
      </c>
      <c r="D3" s="6">
        <v>2</v>
      </c>
      <c r="E3" s="6">
        <v>3</v>
      </c>
      <c r="F3" s="1" t="s">
        <v>0</v>
      </c>
      <c r="H3" s="1"/>
      <c r="I3" s="1"/>
      <c r="J3" s="6">
        <v>1</v>
      </c>
      <c r="K3" s="6">
        <v>2</v>
      </c>
      <c r="L3" s="6">
        <v>3</v>
      </c>
      <c r="M3" s="1"/>
    </row>
    <row r="4" spans="1:13" ht="15" thickTop="1" x14ac:dyDescent="0.2">
      <c r="A4" s="62" t="s">
        <v>3</v>
      </c>
      <c r="B4" s="6">
        <v>1</v>
      </c>
      <c r="C4" s="15">
        <v>10</v>
      </c>
      <c r="D4" s="16">
        <v>2</v>
      </c>
      <c r="E4" s="17">
        <v>0</v>
      </c>
      <c r="F4" s="6">
        <f>C4+D4+E4</f>
        <v>12</v>
      </c>
      <c r="H4" s="62" t="s">
        <v>3</v>
      </c>
      <c r="I4" s="6">
        <v>1</v>
      </c>
      <c r="J4" s="7">
        <v>0</v>
      </c>
      <c r="K4" s="8">
        <v>1</v>
      </c>
      <c r="L4" s="9">
        <v>2</v>
      </c>
      <c r="M4" s="6"/>
    </row>
    <row r="5" spans="1:13" x14ac:dyDescent="0.2">
      <c r="A5" s="62" t="s">
        <v>7</v>
      </c>
      <c r="B5" s="6">
        <v>2</v>
      </c>
      <c r="C5" s="18">
        <v>6</v>
      </c>
      <c r="D5" s="19">
        <v>16</v>
      </c>
      <c r="E5" s="20">
        <v>0</v>
      </c>
      <c r="F5" s="6">
        <f>C5+D5+E5</f>
        <v>22</v>
      </c>
      <c r="H5" s="62" t="s">
        <v>7</v>
      </c>
      <c r="I5" s="6">
        <v>2</v>
      </c>
      <c r="J5" s="10">
        <v>1</v>
      </c>
      <c r="K5" s="6">
        <v>0</v>
      </c>
      <c r="L5" s="11">
        <v>1</v>
      </c>
      <c r="M5" s="6"/>
    </row>
    <row r="6" spans="1:13" ht="15" thickBot="1" x14ac:dyDescent="0.25">
      <c r="B6" s="6">
        <v>3</v>
      </c>
      <c r="C6" s="21">
        <v>0</v>
      </c>
      <c r="D6" s="22">
        <v>4</v>
      </c>
      <c r="E6" s="23">
        <v>10</v>
      </c>
      <c r="F6" s="6">
        <f>C6+D6+E6</f>
        <v>14</v>
      </c>
      <c r="H6" s="1"/>
      <c r="I6" s="6">
        <v>3</v>
      </c>
      <c r="J6" s="12">
        <v>2</v>
      </c>
      <c r="K6" s="13">
        <v>1</v>
      </c>
      <c r="L6" s="14">
        <v>0</v>
      </c>
      <c r="M6" s="6"/>
    </row>
    <row r="7" spans="1:13" ht="15" thickTop="1" x14ac:dyDescent="0.2">
      <c r="B7" s="1" t="s">
        <v>0</v>
      </c>
      <c r="C7" s="6">
        <f>C4+C5+C6</f>
        <v>16</v>
      </c>
      <c r="D7" s="6">
        <f>D4+D5+D6</f>
        <v>22</v>
      </c>
      <c r="E7" s="6">
        <f>E4+E5+E6</f>
        <v>10</v>
      </c>
      <c r="F7" s="6">
        <f>C7+D7+E7</f>
        <v>48</v>
      </c>
      <c r="H7" s="1"/>
      <c r="I7" s="1"/>
      <c r="J7" s="6"/>
      <c r="K7" s="6"/>
      <c r="L7" s="6"/>
      <c r="M7" s="1"/>
    </row>
    <row r="8" spans="1:13" x14ac:dyDescent="0.2">
      <c r="C8" s="6"/>
      <c r="D8" s="6"/>
      <c r="E8" s="6"/>
    </row>
    <row r="9" spans="1:13" x14ac:dyDescent="0.2">
      <c r="A9" s="1" t="s">
        <v>45</v>
      </c>
      <c r="C9" s="6"/>
      <c r="D9" s="6">
        <v>3</v>
      </c>
      <c r="E9" s="6"/>
    </row>
    <row r="10" spans="1:13" x14ac:dyDescent="0.2">
      <c r="C10" s="6"/>
      <c r="D10" s="6"/>
      <c r="E10" s="6"/>
    </row>
    <row r="11" spans="1:13" x14ac:dyDescent="0.2">
      <c r="A11" s="1" t="s">
        <v>46</v>
      </c>
      <c r="C11" s="1" t="s">
        <v>47</v>
      </c>
    </row>
    <row r="12" spans="1:13" x14ac:dyDescent="0.2">
      <c r="A12" s="1" t="s">
        <v>12</v>
      </c>
      <c r="F12" s="5"/>
      <c r="H12" s="1" t="s">
        <v>8</v>
      </c>
      <c r="I12" s="1"/>
      <c r="J12" s="1"/>
      <c r="K12" s="1"/>
      <c r="L12" s="1"/>
    </row>
    <row r="13" spans="1:13" x14ac:dyDescent="0.2">
      <c r="C13" s="1" t="s">
        <v>2</v>
      </c>
      <c r="F13" s="5"/>
      <c r="H13" s="1"/>
      <c r="I13" s="1"/>
      <c r="J13" s="1" t="s">
        <v>2</v>
      </c>
      <c r="K13" s="1"/>
      <c r="L13" s="1"/>
    </row>
    <row r="14" spans="1:13" ht="15" thickBot="1" x14ac:dyDescent="0.25">
      <c r="C14" s="6">
        <v>1</v>
      </c>
      <c r="D14" s="6">
        <v>2</v>
      </c>
      <c r="E14" s="6">
        <v>3</v>
      </c>
      <c r="H14" s="1"/>
      <c r="I14" s="1"/>
      <c r="J14" s="6">
        <v>1</v>
      </c>
      <c r="K14" s="6">
        <v>2</v>
      </c>
      <c r="L14" s="6">
        <v>3</v>
      </c>
    </row>
    <row r="15" spans="1:13" ht="15" thickTop="1" x14ac:dyDescent="0.2">
      <c r="A15" s="62" t="s">
        <v>3</v>
      </c>
      <c r="B15" s="6">
        <v>1</v>
      </c>
      <c r="C15" s="33" t="s">
        <v>13</v>
      </c>
      <c r="D15" s="36" t="s">
        <v>14</v>
      </c>
      <c r="E15" s="39" t="s">
        <v>15</v>
      </c>
      <c r="F15" s="6"/>
      <c r="H15" s="62" t="s">
        <v>3</v>
      </c>
      <c r="I15" s="6">
        <v>1</v>
      </c>
      <c r="J15" s="24">
        <f t="shared" ref="J15:L17" si="0">1-J4/($D$9-1)</f>
        <v>1</v>
      </c>
      <c r="K15" s="25">
        <f t="shared" si="0"/>
        <v>0.5</v>
      </c>
      <c r="L15" s="26">
        <f t="shared" si="0"/>
        <v>0</v>
      </c>
      <c r="M15" s="75"/>
    </row>
    <row r="16" spans="1:13" x14ac:dyDescent="0.2">
      <c r="A16" s="62" t="s">
        <v>7</v>
      </c>
      <c r="B16" s="6">
        <v>2</v>
      </c>
      <c r="C16" s="34" t="s">
        <v>16</v>
      </c>
      <c r="D16" s="37" t="s">
        <v>17</v>
      </c>
      <c r="E16" s="40" t="s">
        <v>18</v>
      </c>
      <c r="F16" s="6"/>
      <c r="H16" s="62" t="s">
        <v>7</v>
      </c>
      <c r="I16" s="6">
        <v>2</v>
      </c>
      <c r="J16" s="27">
        <f t="shared" si="0"/>
        <v>0.5</v>
      </c>
      <c r="K16" s="28">
        <f t="shared" si="0"/>
        <v>1</v>
      </c>
      <c r="L16" s="29">
        <f t="shared" si="0"/>
        <v>0.5</v>
      </c>
      <c r="M16" s="75"/>
    </row>
    <row r="17" spans="1:13" ht="15" thickBot="1" x14ac:dyDescent="0.25">
      <c r="B17" s="6">
        <v>3</v>
      </c>
      <c r="C17" s="35" t="s">
        <v>19</v>
      </c>
      <c r="D17" s="38" t="s">
        <v>20</v>
      </c>
      <c r="E17" s="41" t="s">
        <v>21</v>
      </c>
      <c r="F17" s="6"/>
      <c r="H17" s="1"/>
      <c r="I17" s="6">
        <v>3</v>
      </c>
      <c r="J17" s="30">
        <f t="shared" si="0"/>
        <v>0</v>
      </c>
      <c r="K17" s="31">
        <f t="shared" si="0"/>
        <v>0.5</v>
      </c>
      <c r="L17" s="32">
        <f t="shared" si="0"/>
        <v>1</v>
      </c>
      <c r="M17" s="75"/>
    </row>
    <row r="18" spans="1:13" ht="15" thickTop="1" x14ac:dyDescent="0.2">
      <c r="C18" s="6"/>
      <c r="D18" s="6"/>
      <c r="E18" s="6"/>
      <c r="J18" s="75"/>
      <c r="K18" s="75"/>
      <c r="L18" s="75"/>
    </row>
    <row r="19" spans="1:13" x14ac:dyDescent="0.2">
      <c r="A19" s="1" t="s">
        <v>9</v>
      </c>
      <c r="B19" s="4"/>
      <c r="D19" s="3"/>
    </row>
    <row r="20" spans="1:13" x14ac:dyDescent="0.2">
      <c r="A20" s="1" t="s">
        <v>12</v>
      </c>
      <c r="B20" s="4"/>
      <c r="C20" s="2"/>
      <c r="D20" s="3"/>
      <c r="H20" s="1" t="s">
        <v>8</v>
      </c>
      <c r="I20" s="4"/>
      <c r="J20" s="1"/>
      <c r="K20" s="3"/>
      <c r="L20" s="1"/>
    </row>
    <row r="21" spans="1:13" x14ac:dyDescent="0.2">
      <c r="B21" s="4"/>
      <c r="C21" s="2" t="s">
        <v>1</v>
      </c>
      <c r="D21" s="3"/>
      <c r="H21" s="1"/>
      <c r="I21" s="1"/>
      <c r="J21" s="1" t="s">
        <v>2</v>
      </c>
      <c r="K21" s="1"/>
      <c r="L21" s="1"/>
    </row>
    <row r="22" spans="1:13" ht="15" thickBot="1" x14ac:dyDescent="0.25">
      <c r="B22" s="4"/>
      <c r="C22" s="6">
        <v>1</v>
      </c>
      <c r="D22" s="37">
        <v>2</v>
      </c>
      <c r="E22" s="6">
        <v>3</v>
      </c>
      <c r="H22" s="1"/>
      <c r="I22" s="1"/>
      <c r="J22" s="6">
        <v>1</v>
      </c>
      <c r="K22" s="6">
        <v>2</v>
      </c>
      <c r="L22" s="6">
        <v>3</v>
      </c>
    </row>
    <row r="23" spans="1:13" ht="15" thickTop="1" x14ac:dyDescent="0.2">
      <c r="A23" s="62" t="s">
        <v>3</v>
      </c>
      <c r="B23" s="6">
        <v>1</v>
      </c>
      <c r="C23" s="63" t="s">
        <v>22</v>
      </c>
      <c r="D23" s="64" t="s">
        <v>23</v>
      </c>
      <c r="E23" s="65" t="s">
        <v>24</v>
      </c>
      <c r="F23" s="6"/>
      <c r="H23" s="62" t="s">
        <v>3</v>
      </c>
      <c r="I23" s="6">
        <v>1</v>
      </c>
      <c r="J23" s="42">
        <f t="shared" ref="J23:L25" si="1">J15*C4</f>
        <v>10</v>
      </c>
      <c r="K23" s="43">
        <f t="shared" si="1"/>
        <v>1</v>
      </c>
      <c r="L23" s="44">
        <f t="shared" si="1"/>
        <v>0</v>
      </c>
    </row>
    <row r="24" spans="1:13" x14ac:dyDescent="0.2">
      <c r="A24" s="62" t="s">
        <v>7</v>
      </c>
      <c r="B24" s="6">
        <v>2</v>
      </c>
      <c r="C24" s="66" t="s">
        <v>25</v>
      </c>
      <c r="D24" s="67" t="s">
        <v>26</v>
      </c>
      <c r="E24" s="68" t="s">
        <v>27</v>
      </c>
      <c r="F24" s="6"/>
      <c r="H24" s="62" t="s">
        <v>7</v>
      </c>
      <c r="I24" s="6">
        <v>2</v>
      </c>
      <c r="J24" s="45">
        <f t="shared" si="1"/>
        <v>3</v>
      </c>
      <c r="K24" s="46">
        <f t="shared" si="1"/>
        <v>16</v>
      </c>
      <c r="L24" s="47">
        <f t="shared" si="1"/>
        <v>0</v>
      </c>
    </row>
    <row r="25" spans="1:13" ht="15" thickBot="1" x14ac:dyDescent="0.25">
      <c r="B25" s="6">
        <v>3</v>
      </c>
      <c r="C25" s="69" t="s">
        <v>28</v>
      </c>
      <c r="D25" s="70" t="s">
        <v>29</v>
      </c>
      <c r="E25" s="71" t="s">
        <v>30</v>
      </c>
      <c r="F25" s="6"/>
      <c r="H25" s="1"/>
      <c r="I25" s="6">
        <v>3</v>
      </c>
      <c r="J25" s="48">
        <f t="shared" si="1"/>
        <v>0</v>
      </c>
      <c r="K25" s="49">
        <f t="shared" si="1"/>
        <v>2</v>
      </c>
      <c r="L25" s="50">
        <f t="shared" si="1"/>
        <v>10</v>
      </c>
    </row>
    <row r="26" spans="1:13" ht="15" thickTop="1" x14ac:dyDescent="0.2">
      <c r="D26" s="3"/>
      <c r="E26" s="73" t="s">
        <v>4</v>
      </c>
      <c r="F26" s="51" t="s">
        <v>31</v>
      </c>
      <c r="H26" s="1"/>
      <c r="K26" s="3"/>
      <c r="L26" s="73" t="s">
        <v>0</v>
      </c>
      <c r="M26" s="2">
        <f>SUM(J23:L25)</f>
        <v>42</v>
      </c>
    </row>
    <row r="27" spans="1:13" ht="16.5" x14ac:dyDescent="0.25">
      <c r="B27" s="4"/>
      <c r="C27" s="51"/>
      <c r="D27" s="3"/>
      <c r="E27" s="72" t="s">
        <v>48</v>
      </c>
      <c r="F27" s="3" t="s">
        <v>32</v>
      </c>
      <c r="H27" s="1"/>
      <c r="I27" s="4"/>
      <c r="J27" s="2"/>
      <c r="K27" s="3"/>
      <c r="L27" s="72" t="s">
        <v>48</v>
      </c>
      <c r="M27" s="51">
        <f>M26/F7</f>
        <v>0.875</v>
      </c>
    </row>
    <row r="28" spans="1:13" x14ac:dyDescent="0.2">
      <c r="B28" s="4"/>
      <c r="C28" s="51"/>
      <c r="D28" s="3"/>
    </row>
    <row r="29" spans="1:13" x14ac:dyDescent="0.2">
      <c r="A29" s="1" t="s">
        <v>10</v>
      </c>
      <c r="B29" s="4"/>
      <c r="C29" s="51"/>
      <c r="D29" s="3"/>
    </row>
    <row r="30" spans="1:13" x14ac:dyDescent="0.2">
      <c r="A30" s="1" t="s">
        <v>12</v>
      </c>
      <c r="B30" s="4"/>
      <c r="C30" s="2"/>
      <c r="D30" s="3"/>
      <c r="H30" s="1" t="s">
        <v>8</v>
      </c>
    </row>
    <row r="31" spans="1:13" x14ac:dyDescent="0.2">
      <c r="B31" s="4"/>
      <c r="C31" s="2" t="s">
        <v>1</v>
      </c>
      <c r="D31" s="3"/>
      <c r="H31" s="1"/>
      <c r="I31" s="1"/>
      <c r="J31" s="1" t="s">
        <v>2</v>
      </c>
      <c r="K31" s="1"/>
      <c r="L31" s="1"/>
      <c r="M31" s="1"/>
    </row>
    <row r="32" spans="1:13" ht="15" thickBot="1" x14ac:dyDescent="0.25">
      <c r="B32" s="4"/>
      <c r="C32" s="6">
        <v>1</v>
      </c>
      <c r="D32" s="37">
        <v>2</v>
      </c>
      <c r="E32" s="6">
        <v>3</v>
      </c>
      <c r="H32" s="1"/>
      <c r="I32" s="1"/>
      <c r="J32" s="6">
        <v>1</v>
      </c>
      <c r="K32" s="6">
        <v>2</v>
      </c>
      <c r="L32" s="6">
        <v>3</v>
      </c>
      <c r="M32" s="1"/>
    </row>
    <row r="33" spans="1:13" ht="15" thickTop="1" x14ac:dyDescent="0.2">
      <c r="A33" s="62" t="s">
        <v>3</v>
      </c>
      <c r="B33" s="61">
        <v>1</v>
      </c>
      <c r="C33" s="52" t="s">
        <v>33</v>
      </c>
      <c r="D33" s="53" t="s">
        <v>34</v>
      </c>
      <c r="E33" s="54" t="s">
        <v>35</v>
      </c>
      <c r="F33" s="6"/>
      <c r="H33" s="62" t="s">
        <v>3</v>
      </c>
      <c r="I33" s="61">
        <v>1</v>
      </c>
      <c r="J33" s="42">
        <f t="shared" ref="J33:L35" si="2">J15*$F4*C$7/$F$7</f>
        <v>4</v>
      </c>
      <c r="K33" s="43">
        <f t="shared" si="2"/>
        <v>2.75</v>
      </c>
      <c r="L33" s="44">
        <f t="shared" si="2"/>
        <v>0</v>
      </c>
      <c r="M33" s="6"/>
    </row>
    <row r="34" spans="1:13" x14ac:dyDescent="0.2">
      <c r="A34" s="62" t="s">
        <v>7</v>
      </c>
      <c r="B34" s="61">
        <v>2</v>
      </c>
      <c r="C34" s="55" t="s">
        <v>36</v>
      </c>
      <c r="D34" s="56" t="s">
        <v>37</v>
      </c>
      <c r="E34" s="57" t="s">
        <v>38</v>
      </c>
      <c r="F34" s="6"/>
      <c r="H34" s="62" t="s">
        <v>7</v>
      </c>
      <c r="I34" s="61">
        <v>2</v>
      </c>
      <c r="J34" s="45">
        <f t="shared" si="2"/>
        <v>3.6666666666666665</v>
      </c>
      <c r="K34" s="46">
        <f t="shared" si="2"/>
        <v>10.083333333333334</v>
      </c>
      <c r="L34" s="47">
        <f t="shared" si="2"/>
        <v>2.2916666666666665</v>
      </c>
      <c r="M34" s="6"/>
    </row>
    <row r="35" spans="1:13" ht="15" thickBot="1" x14ac:dyDescent="0.25">
      <c r="B35" s="61">
        <v>3</v>
      </c>
      <c r="C35" s="58" t="s">
        <v>39</v>
      </c>
      <c r="D35" s="59" t="s">
        <v>40</v>
      </c>
      <c r="E35" s="60" t="s">
        <v>41</v>
      </c>
      <c r="F35" s="6"/>
      <c r="H35" s="1"/>
      <c r="I35" s="61">
        <v>3</v>
      </c>
      <c r="J35" s="48">
        <f t="shared" si="2"/>
        <v>0</v>
      </c>
      <c r="K35" s="49">
        <f t="shared" si="2"/>
        <v>3.2083333333333335</v>
      </c>
      <c r="L35" s="50">
        <f t="shared" si="2"/>
        <v>2.9166666666666665</v>
      </c>
      <c r="M35" s="6"/>
    </row>
    <row r="36" spans="1:13" ht="15" thickTop="1" x14ac:dyDescent="0.2">
      <c r="B36" s="4"/>
      <c r="C36" s="28"/>
      <c r="D36" s="37"/>
      <c r="E36" s="73" t="s">
        <v>4</v>
      </c>
      <c r="F36" s="51" t="s">
        <v>42</v>
      </c>
      <c r="G36" s="3"/>
      <c r="H36" s="1"/>
      <c r="I36" s="1"/>
      <c r="K36" s="1"/>
      <c r="L36" s="73" t="s">
        <v>0</v>
      </c>
      <c r="M36" s="2">
        <f>SUM(J33:L35)</f>
        <v>28.916666666666668</v>
      </c>
    </row>
    <row r="37" spans="1:13" ht="16.5" x14ac:dyDescent="0.25">
      <c r="E37" s="72" t="s">
        <v>49</v>
      </c>
      <c r="F37" s="3" t="s">
        <v>43</v>
      </c>
      <c r="K37" s="3"/>
      <c r="L37" s="72" t="s">
        <v>49</v>
      </c>
      <c r="M37" s="51">
        <f>M36/F7</f>
        <v>0.60243055555555558</v>
      </c>
    </row>
    <row r="38" spans="1:13" x14ac:dyDescent="0.2">
      <c r="B38" s="4"/>
      <c r="C38" s="51"/>
      <c r="D38" s="3"/>
    </row>
    <row r="39" spans="1:13" x14ac:dyDescent="0.2">
      <c r="B39" s="4"/>
      <c r="C39" s="51"/>
      <c r="D39" s="72" t="s">
        <v>11</v>
      </c>
      <c r="E39" s="3" t="s">
        <v>44</v>
      </c>
      <c r="F39" s="51">
        <f>(M27-M37)/(1-M37)</f>
        <v>0.68558951965065495</v>
      </c>
    </row>
  </sheetData>
  <phoneticPr fontId="3"/>
  <printOptions headings="1"/>
  <pageMargins left="0.74803149606299213" right="0.74803149606299213" top="0.98425196850393704" bottom="0.98425196850393704" header="0.51181102362204722" footer="0.51181102362204722"/>
  <pageSetup paperSize="9" scale="79" orientation="landscape" horizontalDpi="300" verticalDpi="300" r:id="rId1"/>
  <headerFooter alignWithMargins="0"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FBF13-711F-47AF-94C7-9168B3264D14}"/>
</file>

<file path=customXml/itemProps2.xml><?xml version="1.0" encoding="utf-8"?>
<ds:datastoreItem xmlns:ds="http://schemas.openxmlformats.org/officeDocument/2006/customXml" ds:itemID="{3A326CA6-B05D-46FA-9CBA-500056018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Ⅲ-07　問題の解答（172ページ）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2023-09-22T08:00:05Z</dcterms:created>
  <dcterms:modified xsi:type="dcterms:W3CDTF">2023-09-22T08:00:10Z</dcterms:modified>
</cp:coreProperties>
</file>